
<file path=[Content_Types].xml><?xml version="1.0" encoding="utf-8"?>
<Types xmlns="http://schemas.openxmlformats.org/package/2006/content-types">
  <Default Extension="bin" ContentType="application/vnd.openxmlformats-officedocument.spreadsheetml.printerSettings"/>
  <Default Extension="png" ContentType="image/png"/>
  <Override PartName="/xl/charts/chart6.xml" ContentType="application/vnd.openxmlformats-officedocument.drawingml.chart+xml"/>
  <Override PartName="/xl/charts/chart7.xml" ContentType="application/vnd.openxmlformats-officedocument.drawingml.chart+xml"/>
  <Override PartName="/xl/charts/chart10.xml" ContentType="application/vnd.openxmlformats-officedocument.drawingml.char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charts/chart4.xml" ContentType="application/vnd.openxmlformats-officedocument.drawingml.chart+xml"/>
  <Override PartName="/xl/charts/chart5.xml" ContentType="application/vnd.openxmlformats-officedocument.drawingml.char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charts/chart2.xml" ContentType="application/vnd.openxmlformats-officedocument.drawingml.chart+xml"/>
  <Override PartName="/xl/charts/chart3.xml" ContentType="application/vnd.openxmlformats-officedocument.drawingml.chart+xml"/>
  <Override PartName="/xl/drawings/drawing4.xml" ContentType="application/vnd.openxmlformats-officedocument.drawing+xml"/>
  <Override PartName="/xl/drawings/drawing5.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xl/charts/chart8.xml" ContentType="application/vnd.openxmlformats-officedocument.drawingml.chart+xml"/>
  <Override PartName="/xl/charts/chart9.xml" ContentType="application/vnd.openxmlformats-officedocument.drawingml.char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96" yWindow="60" windowWidth="18372" windowHeight="2688" activeTab="1"/>
  </bookViews>
  <sheets>
    <sheet name="Übersicht" sheetId="13" r:id="rId1"/>
    <sheet name="WorldLifeParzelle" sheetId="1" r:id="rId2"/>
    <sheet name="WorldLifeParzelle-Primärenergie" sheetId="3" r:id="rId3"/>
    <sheet name="WorldLifeAtmosphäre" sheetId="5" r:id="rId4"/>
    <sheet name="KeelingKurve" sheetId="6" r:id="rId5"/>
    <sheet name="KeelingKurveSeit1800" sheetId="10" r:id="rId6"/>
    <sheet name="Erdzeitalter" sheetId="4" r:id="rId7"/>
    <sheet name="Tsunamis" sheetId="8" r:id="rId8"/>
    <sheet name="Junkies" sheetId="9" r:id="rId9"/>
    <sheet name="Verschwörungstheorien" sheetId="11" r:id="rId10"/>
    <sheet name="EinHauchVonNichts" sheetId="7" r:id="rId11"/>
    <sheet name="Prioritäten" sheetId="12" r:id="rId12"/>
  </sheets>
  <definedNames>
    <definedName name="_xlnm._FilterDatabase" localSheetId="8" hidden="1">Junkies!$A$1:$I$94</definedName>
  </definedNames>
  <calcPr calcId="125725"/>
</workbook>
</file>

<file path=xl/calcChain.xml><?xml version="1.0" encoding="utf-8"?>
<calcChain xmlns="http://schemas.openxmlformats.org/spreadsheetml/2006/main">
  <c r="C50" i="1"/>
  <c r="C52" s="1"/>
  <c r="C51"/>
  <c r="C54"/>
  <c r="C55" s="1"/>
  <c r="C32"/>
  <c r="C34"/>
  <c r="C35" s="1"/>
  <c r="C38"/>
  <c r="C37"/>
  <c r="C36"/>
  <c r="C16" i="3"/>
  <c r="C30" i="4"/>
  <c r="D7"/>
  <c r="B30" i="9"/>
  <c r="A30"/>
  <c r="C29"/>
  <c r="D24" i="4"/>
  <c r="C24"/>
  <c r="D8"/>
  <c r="D9"/>
  <c r="D10"/>
  <c r="D11"/>
  <c r="D12"/>
  <c r="D17"/>
  <c r="C17"/>
  <c r="H142"/>
  <c r="H143"/>
  <c r="H144"/>
  <c r="H141"/>
  <c r="H116"/>
  <c r="H117"/>
  <c r="H118"/>
  <c r="H119"/>
  <c r="H115"/>
  <c r="H36"/>
  <c r="H37"/>
  <c r="H38"/>
  <c r="H39"/>
  <c r="H40"/>
  <c r="H41"/>
  <c r="H42"/>
  <c r="H43"/>
  <c r="H44"/>
  <c r="H45"/>
  <c r="H46"/>
  <c r="H35"/>
  <c r="H94"/>
  <c r="H95"/>
  <c r="H96"/>
  <c r="H97"/>
  <c r="H98"/>
  <c r="H99"/>
  <c r="H93"/>
  <c r="C21"/>
  <c r="D21" s="1"/>
  <c r="D14"/>
  <c r="D15"/>
  <c r="D16"/>
  <c r="D18"/>
  <c r="D19"/>
  <c r="D20"/>
  <c r="D22"/>
  <c r="D23"/>
  <c r="D13"/>
  <c r="C23"/>
  <c r="B6" i="12"/>
  <c r="A6"/>
  <c r="C5"/>
  <c r="B34" i="9"/>
  <c r="B33"/>
  <c r="C33"/>
  <c r="C35" s="1"/>
  <c r="A33"/>
  <c r="B19" i="12"/>
  <c r="B18"/>
  <c r="A19"/>
  <c r="A18"/>
  <c r="B16"/>
  <c r="C16"/>
  <c r="D16"/>
  <c r="E16"/>
  <c r="F16"/>
  <c r="A16"/>
  <c r="F12"/>
  <c r="E12"/>
  <c r="B12"/>
  <c r="C12"/>
  <c r="C13" s="1"/>
  <c r="C15" s="1"/>
  <c r="D12"/>
  <c r="A12"/>
  <c r="C11" i="11"/>
  <c r="C12" s="1"/>
  <c r="K5" i="10"/>
  <c r="K4"/>
  <c r="K2"/>
  <c r="E1917"/>
  <c r="E1918"/>
  <c r="E1919"/>
  <c r="E1920"/>
  <c r="E1921"/>
  <c r="E1922"/>
  <c r="E1923"/>
  <c r="E1924"/>
  <c r="E1925"/>
  <c r="E1926"/>
  <c r="E1927"/>
  <c r="E1928"/>
  <c r="E1929"/>
  <c r="E1930"/>
  <c r="E1931"/>
  <c r="E1932"/>
  <c r="E1933"/>
  <c r="B1914"/>
  <c r="C1914"/>
  <c r="B1915"/>
  <c r="C1915"/>
  <c r="B1916"/>
  <c r="C1916"/>
  <c r="B1917"/>
  <c r="C1917"/>
  <c r="B1918"/>
  <c r="C1918"/>
  <c r="B1919"/>
  <c r="C1919"/>
  <c r="B1920"/>
  <c r="C1920"/>
  <c r="B1921"/>
  <c r="C1921"/>
  <c r="B1922"/>
  <c r="C1922"/>
  <c r="B1923"/>
  <c r="C1923"/>
  <c r="B1924"/>
  <c r="C1924"/>
  <c r="B1925"/>
  <c r="C1925"/>
  <c r="B1926"/>
  <c r="C1926"/>
  <c r="B1927"/>
  <c r="C1927"/>
  <c r="B1928"/>
  <c r="C1928"/>
  <c r="B1929"/>
  <c r="C1929"/>
  <c r="B1930"/>
  <c r="C1930"/>
  <c r="B1931"/>
  <c r="C1931"/>
  <c r="B1932"/>
  <c r="C1932"/>
  <c r="B1933"/>
  <c r="C1933"/>
  <c r="B1934"/>
  <c r="C1934"/>
  <c r="B1935"/>
  <c r="C1935"/>
  <c r="B1936"/>
  <c r="C1936"/>
  <c r="B1937"/>
  <c r="C1937"/>
  <c r="B1938"/>
  <c r="C1938"/>
  <c r="B1939"/>
  <c r="C1939"/>
  <c r="B1940"/>
  <c r="C1940"/>
  <c r="B1941"/>
  <c r="C1941"/>
  <c r="B1942"/>
  <c r="C1942"/>
  <c r="B1943"/>
  <c r="C1943"/>
  <c r="B1944"/>
  <c r="C1944"/>
  <c r="B1945"/>
  <c r="C1945"/>
  <c r="B1946"/>
  <c r="C1946"/>
  <c r="B1947"/>
  <c r="C1947"/>
  <c r="B1948"/>
  <c r="C1948"/>
  <c r="B1949"/>
  <c r="C1949"/>
  <c r="B1950"/>
  <c r="C1950"/>
  <c r="B1951"/>
  <c r="C1951"/>
  <c r="B1952"/>
  <c r="C1952"/>
  <c r="B1953"/>
  <c r="C1953"/>
  <c r="B1954"/>
  <c r="C1954"/>
  <c r="B1955"/>
  <c r="C1955"/>
  <c r="B1956"/>
  <c r="C1956"/>
  <c r="B1957"/>
  <c r="C1957"/>
  <c r="B1958"/>
  <c r="C1958"/>
  <c r="B1959"/>
  <c r="C1959"/>
  <c r="B1960"/>
  <c r="C1960"/>
  <c r="B1961"/>
  <c r="C1961"/>
  <c r="B1962"/>
  <c r="C1962"/>
  <c r="B1963"/>
  <c r="C1963"/>
  <c r="B1964"/>
  <c r="C1964"/>
  <c r="B1965"/>
  <c r="C1965"/>
  <c r="B1966"/>
  <c r="C1966"/>
  <c r="B1967"/>
  <c r="C1967"/>
  <c r="B1968"/>
  <c r="C1968"/>
  <c r="B1969"/>
  <c r="C1969"/>
  <c r="B1970"/>
  <c r="C1970"/>
  <c r="B1971"/>
  <c r="C1971"/>
  <c r="B1972"/>
  <c r="C1972"/>
  <c r="B1973"/>
  <c r="C1973"/>
  <c r="B1974"/>
  <c r="C1974"/>
  <c r="B1975"/>
  <c r="C1975"/>
  <c r="B1976"/>
  <c r="C1976"/>
  <c r="B1977"/>
  <c r="C1977"/>
  <c r="B1978"/>
  <c r="C1978"/>
  <c r="B1979"/>
  <c r="C1979"/>
  <c r="B1980"/>
  <c r="C1980"/>
  <c r="B1981"/>
  <c r="C1981"/>
  <c r="B1982"/>
  <c r="C1982"/>
  <c r="B1983"/>
  <c r="C1983"/>
  <c r="B1984"/>
  <c r="C1984"/>
  <c r="B1985"/>
  <c r="C1985"/>
  <c r="B1986"/>
  <c r="C1986"/>
  <c r="B1987"/>
  <c r="C1987"/>
  <c r="B1988"/>
  <c r="C1988"/>
  <c r="B1989"/>
  <c r="C1989"/>
  <c r="B1990"/>
  <c r="C1990"/>
  <c r="B1991"/>
  <c r="C1991"/>
  <c r="B1992"/>
  <c r="C1992"/>
  <c r="B1993"/>
  <c r="C1993"/>
  <c r="B1994"/>
  <c r="C1994"/>
  <c r="B1995"/>
  <c r="C1995"/>
  <c r="B1996"/>
  <c r="C1996"/>
  <c r="B1997"/>
  <c r="C1997"/>
  <c r="B1998"/>
  <c r="C1998"/>
  <c r="B1999"/>
  <c r="C1999"/>
  <c r="B2000"/>
  <c r="C2000"/>
  <c r="B2001"/>
  <c r="C2001"/>
  <c r="B2002"/>
  <c r="C2002"/>
  <c r="B2003"/>
  <c r="C2003"/>
  <c r="B2004"/>
  <c r="C2004"/>
  <c r="B2005"/>
  <c r="C2005"/>
  <c r="B2006"/>
  <c r="C2006"/>
  <c r="B2007"/>
  <c r="C2007"/>
  <c r="B2008"/>
  <c r="C2008"/>
  <c r="B2009"/>
  <c r="C2009"/>
  <c r="B2010"/>
  <c r="C2010"/>
  <c r="B2011"/>
  <c r="C2011"/>
  <c r="B2012"/>
  <c r="C2012"/>
  <c r="B2013"/>
  <c r="C2013"/>
  <c r="B2014"/>
  <c r="C2014"/>
  <c r="B2015"/>
  <c r="C2015"/>
  <c r="B2016"/>
  <c r="C2016"/>
  <c r="B2017"/>
  <c r="C2017"/>
  <c r="B2018"/>
  <c r="C2018"/>
  <c r="B2019"/>
  <c r="C2019"/>
  <c r="B2020"/>
  <c r="C2020"/>
  <c r="B2021"/>
  <c r="C2021"/>
  <c r="B2022"/>
  <c r="C2022"/>
  <c r="B2023"/>
  <c r="C2023"/>
  <c r="B2024"/>
  <c r="C2024"/>
  <c r="B2025"/>
  <c r="C2025"/>
  <c r="B2026"/>
  <c r="C2026"/>
  <c r="B2027"/>
  <c r="C2027"/>
  <c r="B2028"/>
  <c r="C2028"/>
  <c r="B2029"/>
  <c r="C2029"/>
  <c r="B2030"/>
  <c r="C2030"/>
  <c r="B2031"/>
  <c r="C2031"/>
  <c r="B2032"/>
  <c r="C2032"/>
  <c r="B2033"/>
  <c r="C2033"/>
  <c r="B2034"/>
  <c r="C2034"/>
  <c r="B2035"/>
  <c r="C2035"/>
  <c r="B2036"/>
  <c r="C2036"/>
  <c r="B2037"/>
  <c r="C2037"/>
  <c r="B2038"/>
  <c r="C2038"/>
  <c r="B2039"/>
  <c r="C2039"/>
  <c r="B2040"/>
  <c r="C2040"/>
  <c r="B2041"/>
  <c r="C2041"/>
  <c r="B2042"/>
  <c r="C2042"/>
  <c r="B2043"/>
  <c r="C2043"/>
  <c r="B2044"/>
  <c r="C2044"/>
  <c r="B2045"/>
  <c r="C2045"/>
  <c r="B2046"/>
  <c r="C2046"/>
  <c r="B2047"/>
  <c r="C2047"/>
  <c r="B2048"/>
  <c r="C2048"/>
  <c r="B2049"/>
  <c r="C2049"/>
  <c r="B2050"/>
  <c r="C2050"/>
  <c r="B2051"/>
  <c r="C2051"/>
  <c r="B2052"/>
  <c r="C2052"/>
  <c r="B2053"/>
  <c r="C2053"/>
  <c r="B2054"/>
  <c r="C2054"/>
  <c r="B2055"/>
  <c r="C2055"/>
  <c r="B2056"/>
  <c r="C2056"/>
  <c r="B2057"/>
  <c r="C2057"/>
  <c r="B2058"/>
  <c r="C2058"/>
  <c r="B2059"/>
  <c r="C2059"/>
  <c r="B2060"/>
  <c r="C2060"/>
  <c r="B2061"/>
  <c r="C2061"/>
  <c r="B2062"/>
  <c r="C2062"/>
  <c r="B2063"/>
  <c r="C2063"/>
  <c r="B2064"/>
  <c r="C2064"/>
  <c r="B2065"/>
  <c r="C2065"/>
  <c r="B2066"/>
  <c r="C2066"/>
  <c r="B2067"/>
  <c r="C2067"/>
  <c r="B2068"/>
  <c r="C2068"/>
  <c r="B2069"/>
  <c r="C2069"/>
  <c r="B2070"/>
  <c r="C2070"/>
  <c r="B2071"/>
  <c r="C2071"/>
  <c r="B2072"/>
  <c r="C2072"/>
  <c r="B2073"/>
  <c r="C2073"/>
  <c r="B2074"/>
  <c r="C2074"/>
  <c r="B2075"/>
  <c r="C2075"/>
  <c r="B2076"/>
  <c r="C2076"/>
  <c r="B2077"/>
  <c r="C2077"/>
  <c r="B2078"/>
  <c r="C2078"/>
  <c r="B2079"/>
  <c r="C2079"/>
  <c r="B2080"/>
  <c r="C2080"/>
  <c r="B2081"/>
  <c r="C2081"/>
  <c r="B2082"/>
  <c r="C2082"/>
  <c r="B2083"/>
  <c r="C2083"/>
  <c r="B2084"/>
  <c r="C2084"/>
  <c r="B2085"/>
  <c r="C2085"/>
  <c r="B2086"/>
  <c r="C2086"/>
  <c r="B2087"/>
  <c r="C2087"/>
  <c r="B2088"/>
  <c r="C2088"/>
  <c r="B2089"/>
  <c r="C2089"/>
  <c r="B2090"/>
  <c r="C2090"/>
  <c r="B2091"/>
  <c r="C2091"/>
  <c r="B2092"/>
  <c r="C2092"/>
  <c r="B2093"/>
  <c r="C2093"/>
  <c r="B2094"/>
  <c r="C2094"/>
  <c r="B2095"/>
  <c r="C2095"/>
  <c r="B2096"/>
  <c r="C2096"/>
  <c r="B2097"/>
  <c r="C2097"/>
  <c r="B2098"/>
  <c r="C2098"/>
  <c r="B2099"/>
  <c r="C2099"/>
  <c r="B2100"/>
  <c r="C2100"/>
  <c r="B2101"/>
  <c r="C2101"/>
  <c r="B2102"/>
  <c r="C2102"/>
  <c r="B2103"/>
  <c r="C2103"/>
  <c r="B2104"/>
  <c r="C2104"/>
  <c r="B2105"/>
  <c r="C2105"/>
  <c r="B2106"/>
  <c r="C2106"/>
  <c r="B2107"/>
  <c r="C2107"/>
  <c r="B2108"/>
  <c r="C2108"/>
  <c r="B2109"/>
  <c r="C2109"/>
  <c r="B2110"/>
  <c r="C2110"/>
  <c r="B2111"/>
  <c r="C2111"/>
  <c r="B2112"/>
  <c r="C2112"/>
  <c r="B2113"/>
  <c r="C2113"/>
  <c r="B2114"/>
  <c r="C2114"/>
  <c r="B2115"/>
  <c r="C2115"/>
  <c r="B2116"/>
  <c r="C2116"/>
  <c r="B2117"/>
  <c r="C2117"/>
  <c r="B2118"/>
  <c r="C2118"/>
  <c r="B2119"/>
  <c r="C2119"/>
  <c r="B2120"/>
  <c r="C2120"/>
  <c r="B2121"/>
  <c r="C2121"/>
  <c r="B2122"/>
  <c r="C2122"/>
  <c r="B2123"/>
  <c r="C2123"/>
  <c r="B2124"/>
  <c r="C2124"/>
  <c r="B2125"/>
  <c r="C2125"/>
  <c r="B2126"/>
  <c r="C2126"/>
  <c r="B2127"/>
  <c r="C2127"/>
  <c r="B2128"/>
  <c r="C2128"/>
  <c r="B2129"/>
  <c r="C2129"/>
  <c r="B2130"/>
  <c r="C2130"/>
  <c r="B2131"/>
  <c r="C2131"/>
  <c r="B2132"/>
  <c r="C2132"/>
  <c r="B2133"/>
  <c r="C2133"/>
  <c r="B2134"/>
  <c r="C2134"/>
  <c r="B2135"/>
  <c r="C2135"/>
  <c r="B2136"/>
  <c r="C2136"/>
  <c r="B2137"/>
  <c r="C2137"/>
  <c r="B2138"/>
  <c r="C2138"/>
  <c r="B2139"/>
  <c r="C2139"/>
  <c r="B2140"/>
  <c r="C2140"/>
  <c r="B2141"/>
  <c r="C2141"/>
  <c r="B2142"/>
  <c r="C2142"/>
  <c r="B2143"/>
  <c r="C2143"/>
  <c r="B2144"/>
  <c r="C2144"/>
  <c r="B2145"/>
  <c r="C2145"/>
  <c r="B2146"/>
  <c r="C2146"/>
  <c r="B2147"/>
  <c r="C2147"/>
  <c r="B2148"/>
  <c r="C2148"/>
  <c r="B2149"/>
  <c r="C2149"/>
  <c r="B2150"/>
  <c r="C2150"/>
  <c r="B2151"/>
  <c r="C2151"/>
  <c r="B2152"/>
  <c r="C2152"/>
  <c r="B2153"/>
  <c r="C2153"/>
  <c r="B2154"/>
  <c r="C2154"/>
  <c r="B2155"/>
  <c r="C2155"/>
  <c r="B2156"/>
  <c r="C2156"/>
  <c r="B2157"/>
  <c r="C2157"/>
  <c r="B2158"/>
  <c r="C2158"/>
  <c r="B2159"/>
  <c r="C2159"/>
  <c r="B2160"/>
  <c r="C2160"/>
  <c r="B2161"/>
  <c r="C2161"/>
  <c r="B2162"/>
  <c r="C2162"/>
  <c r="B2163"/>
  <c r="C2163"/>
  <c r="B2164"/>
  <c r="C2164"/>
  <c r="B2165"/>
  <c r="C2165"/>
  <c r="B2166"/>
  <c r="C2166"/>
  <c r="B2167"/>
  <c r="C2167"/>
  <c r="B2168"/>
  <c r="C2168"/>
  <c r="B2169"/>
  <c r="C2169"/>
  <c r="B2170"/>
  <c r="C2170"/>
  <c r="B2171"/>
  <c r="C2171"/>
  <c r="B2172"/>
  <c r="C2172"/>
  <c r="B2173"/>
  <c r="C2173"/>
  <c r="B2174"/>
  <c r="C2174"/>
  <c r="B2175"/>
  <c r="C2175"/>
  <c r="B2176"/>
  <c r="C2176"/>
  <c r="B2177"/>
  <c r="C2177"/>
  <c r="B2178"/>
  <c r="C2178"/>
  <c r="B2179"/>
  <c r="C2179"/>
  <c r="B2180"/>
  <c r="C2180"/>
  <c r="B2181"/>
  <c r="C2181"/>
  <c r="B2182"/>
  <c r="C2182"/>
  <c r="B2183"/>
  <c r="C2183"/>
  <c r="B2184"/>
  <c r="C2184"/>
  <c r="B2185"/>
  <c r="C2185"/>
  <c r="B2186"/>
  <c r="C2186"/>
  <c r="B2187"/>
  <c r="C2187"/>
  <c r="B2188"/>
  <c r="C2188"/>
  <c r="B2189"/>
  <c r="C2189"/>
  <c r="B2190"/>
  <c r="C2190"/>
  <c r="B2191"/>
  <c r="C2191"/>
  <c r="B2192"/>
  <c r="C2192"/>
  <c r="B2193"/>
  <c r="C2193"/>
  <c r="B2194"/>
  <c r="C2194"/>
  <c r="B2195"/>
  <c r="C2195"/>
  <c r="B2196"/>
  <c r="C2196"/>
  <c r="B2197"/>
  <c r="C2197"/>
  <c r="B2198"/>
  <c r="C2198"/>
  <c r="B2199"/>
  <c r="C2199"/>
  <c r="B2200"/>
  <c r="C2200"/>
  <c r="B2201"/>
  <c r="C2201"/>
  <c r="B2202"/>
  <c r="C2202"/>
  <c r="B2203"/>
  <c r="C2203"/>
  <c r="B2204"/>
  <c r="C2204"/>
  <c r="B2205"/>
  <c r="C2205"/>
  <c r="B2206"/>
  <c r="C2206"/>
  <c r="B2207"/>
  <c r="C2207"/>
  <c r="B2208"/>
  <c r="C2208"/>
  <c r="B2209"/>
  <c r="C2209"/>
  <c r="B2210"/>
  <c r="C2210"/>
  <c r="B2211"/>
  <c r="C2211"/>
  <c r="B2212"/>
  <c r="C2212"/>
  <c r="B2213"/>
  <c r="C2213"/>
  <c r="B2214"/>
  <c r="C2214"/>
  <c r="B2215"/>
  <c r="C2215"/>
  <c r="B2216"/>
  <c r="C2216"/>
  <c r="B2217"/>
  <c r="C2217"/>
  <c r="B2218"/>
  <c r="C2218"/>
  <c r="B2219"/>
  <c r="C2219"/>
  <c r="B2220"/>
  <c r="C2220"/>
  <c r="B2221"/>
  <c r="C2221"/>
  <c r="B2222"/>
  <c r="C2222"/>
  <c r="B2223"/>
  <c r="C2223"/>
  <c r="B2224"/>
  <c r="C2224"/>
  <c r="B2225"/>
  <c r="C2225"/>
  <c r="B2226"/>
  <c r="C2226"/>
  <c r="B2227"/>
  <c r="C2227"/>
  <c r="B2228"/>
  <c r="C2228"/>
  <c r="B2229"/>
  <c r="C2229"/>
  <c r="B2230"/>
  <c r="C2230"/>
  <c r="B2231"/>
  <c r="C2231"/>
  <c r="B2232"/>
  <c r="C2232"/>
  <c r="B2233"/>
  <c r="C2233"/>
  <c r="B2234"/>
  <c r="C2234"/>
  <c r="B2235"/>
  <c r="C2235"/>
  <c r="B2236"/>
  <c r="C2236"/>
  <c r="B2237"/>
  <c r="C2237"/>
  <c r="B2238"/>
  <c r="C2238"/>
  <c r="B2239"/>
  <c r="C2239"/>
  <c r="B2240"/>
  <c r="C2240"/>
  <c r="B2241"/>
  <c r="C2241"/>
  <c r="B2242"/>
  <c r="C2242"/>
  <c r="B2243"/>
  <c r="C2243"/>
  <c r="B2244"/>
  <c r="C2244"/>
  <c r="B2245"/>
  <c r="C2245"/>
  <c r="B2246"/>
  <c r="C2246"/>
  <c r="B2247"/>
  <c r="C2247"/>
  <c r="B2248"/>
  <c r="C2248"/>
  <c r="B2249"/>
  <c r="C2249"/>
  <c r="B2250"/>
  <c r="C2250"/>
  <c r="B2251"/>
  <c r="C2251"/>
  <c r="B2252"/>
  <c r="C2252"/>
  <c r="B2253"/>
  <c r="C2253"/>
  <c r="B2254"/>
  <c r="C2254"/>
  <c r="B2255"/>
  <c r="C2255"/>
  <c r="B2256"/>
  <c r="C2256"/>
  <c r="B2257"/>
  <c r="C2257"/>
  <c r="B2258"/>
  <c r="C2258"/>
  <c r="B2259"/>
  <c r="C2259"/>
  <c r="B2260"/>
  <c r="C2260"/>
  <c r="B2261"/>
  <c r="C2261"/>
  <c r="B2262"/>
  <c r="C2262"/>
  <c r="B2263"/>
  <c r="C2263"/>
  <c r="B2264"/>
  <c r="C2264"/>
  <c r="B2265"/>
  <c r="C2265"/>
  <c r="B2266"/>
  <c r="C2266"/>
  <c r="B2267"/>
  <c r="C2267"/>
  <c r="B2268"/>
  <c r="C2268"/>
  <c r="B2269"/>
  <c r="C2269"/>
  <c r="B2270"/>
  <c r="C2270"/>
  <c r="B2271"/>
  <c r="C2271"/>
  <c r="B2272"/>
  <c r="C2272"/>
  <c r="B2273"/>
  <c r="C2273"/>
  <c r="B2274"/>
  <c r="C2274"/>
  <c r="B2275"/>
  <c r="C2275"/>
  <c r="B2276"/>
  <c r="C2276"/>
  <c r="B2277"/>
  <c r="C2277"/>
  <c r="B2278"/>
  <c r="C2278"/>
  <c r="B2279"/>
  <c r="C2279"/>
  <c r="B2280"/>
  <c r="C2280"/>
  <c r="B2281"/>
  <c r="C2281"/>
  <c r="B2282"/>
  <c r="C2282"/>
  <c r="B2283"/>
  <c r="C2283"/>
  <c r="B2284"/>
  <c r="C2284"/>
  <c r="B2285"/>
  <c r="C2285"/>
  <c r="B2286"/>
  <c r="C2286"/>
  <c r="B2287"/>
  <c r="C2287"/>
  <c r="B2288"/>
  <c r="C2288"/>
  <c r="B2289"/>
  <c r="C2289"/>
  <c r="B2290"/>
  <c r="C2290"/>
  <c r="B2291"/>
  <c r="C2291"/>
  <c r="B2292"/>
  <c r="C2292"/>
  <c r="B2293"/>
  <c r="C2293"/>
  <c r="B2294"/>
  <c r="C2294"/>
  <c r="B2295"/>
  <c r="C2295"/>
  <c r="B2296"/>
  <c r="C2296"/>
  <c r="B2297"/>
  <c r="C2297"/>
  <c r="B2298"/>
  <c r="C2298"/>
  <c r="B2299"/>
  <c r="C2299"/>
  <c r="B2300"/>
  <c r="C2300"/>
  <c r="B2301"/>
  <c r="C2301"/>
  <c r="B2302"/>
  <c r="C2302"/>
  <c r="B2303"/>
  <c r="C2303"/>
  <c r="B2304"/>
  <c r="C2304"/>
  <c r="B2305"/>
  <c r="C2305"/>
  <c r="B2306"/>
  <c r="C2306"/>
  <c r="B2307"/>
  <c r="C2307"/>
  <c r="B2308"/>
  <c r="C2308"/>
  <c r="B2309"/>
  <c r="C2309"/>
  <c r="B2310"/>
  <c r="C2310"/>
  <c r="B2311"/>
  <c r="C2311"/>
  <c r="B2312"/>
  <c r="C2312"/>
  <c r="B2313"/>
  <c r="C2313"/>
  <c r="B2314"/>
  <c r="C2314"/>
  <c r="B2315"/>
  <c r="C2315"/>
  <c r="B2316"/>
  <c r="C2316"/>
  <c r="B2317"/>
  <c r="C2317"/>
  <c r="B2318"/>
  <c r="C2318"/>
  <c r="B2319"/>
  <c r="C2319"/>
  <c r="B2320"/>
  <c r="C2320"/>
  <c r="B2321"/>
  <c r="C2321"/>
  <c r="B2322"/>
  <c r="C2322"/>
  <c r="B2323"/>
  <c r="C2323"/>
  <c r="B2324"/>
  <c r="C2324"/>
  <c r="B2325"/>
  <c r="C2325"/>
  <c r="B2326"/>
  <c r="C2326"/>
  <c r="B2327"/>
  <c r="C2327"/>
  <c r="B2328"/>
  <c r="C2328"/>
  <c r="B2329"/>
  <c r="C2329"/>
  <c r="B2330"/>
  <c r="C2330"/>
  <c r="B2331"/>
  <c r="C2331"/>
  <c r="B2332"/>
  <c r="C2332"/>
  <c r="B2333"/>
  <c r="C2333"/>
  <c r="B2334"/>
  <c r="C2334"/>
  <c r="B2335"/>
  <c r="C2335"/>
  <c r="B2336"/>
  <c r="C2336"/>
  <c r="B2337"/>
  <c r="C2337"/>
  <c r="B2338"/>
  <c r="C2338"/>
  <c r="B2339"/>
  <c r="C2339"/>
  <c r="B2340"/>
  <c r="C2340"/>
  <c r="B2341"/>
  <c r="C2341"/>
  <c r="B2342"/>
  <c r="C2342"/>
  <c r="B2343"/>
  <c r="C2343"/>
  <c r="B2344"/>
  <c r="C2344"/>
  <c r="B2345"/>
  <c r="C2345"/>
  <c r="B2346"/>
  <c r="C2346"/>
  <c r="B2347"/>
  <c r="C2347"/>
  <c r="B2348"/>
  <c r="C2348"/>
  <c r="B2349"/>
  <c r="C2349"/>
  <c r="B2350"/>
  <c r="C2350"/>
  <c r="B2351"/>
  <c r="C2351"/>
  <c r="B2352"/>
  <c r="C2352"/>
  <c r="B2353"/>
  <c r="C2353"/>
  <c r="B2354"/>
  <c r="C2354"/>
  <c r="B2355"/>
  <c r="C2355"/>
  <c r="B2356"/>
  <c r="C2356"/>
  <c r="B2357"/>
  <c r="C2357"/>
  <c r="B2358"/>
  <c r="C2358"/>
  <c r="B2359"/>
  <c r="C2359"/>
  <c r="B2360"/>
  <c r="C2360"/>
  <c r="B2361"/>
  <c r="C2361"/>
  <c r="B2362"/>
  <c r="C2362"/>
  <c r="B2363"/>
  <c r="C2363"/>
  <c r="B2364"/>
  <c r="C2364"/>
  <c r="B2365"/>
  <c r="C2365"/>
  <c r="B2366"/>
  <c r="C2366"/>
  <c r="B2367"/>
  <c r="C2367"/>
  <c r="B2368"/>
  <c r="C2368"/>
  <c r="B2369"/>
  <c r="C2369"/>
  <c r="B2370"/>
  <c r="C2370"/>
  <c r="B2371"/>
  <c r="C2371"/>
  <c r="B2372"/>
  <c r="C2372"/>
  <c r="B2373"/>
  <c r="C2373"/>
  <c r="B2374"/>
  <c r="C2374"/>
  <c r="B2375"/>
  <c r="C2375"/>
  <c r="B2376"/>
  <c r="C2376"/>
  <c r="B2377"/>
  <c r="C2377"/>
  <c r="B2378"/>
  <c r="C2378"/>
  <c r="B2379"/>
  <c r="C2379"/>
  <c r="B2380"/>
  <c r="C2380"/>
  <c r="B2381"/>
  <c r="C2381"/>
  <c r="B2382"/>
  <c r="C2382"/>
  <c r="B2383"/>
  <c r="C2383"/>
  <c r="B2384"/>
  <c r="C2384"/>
  <c r="B2385"/>
  <c r="C2385"/>
  <c r="B2386"/>
  <c r="C2386"/>
  <c r="B2387"/>
  <c r="C2387"/>
  <c r="B2388"/>
  <c r="C2388"/>
  <c r="B2389"/>
  <c r="C2389"/>
  <c r="B2390"/>
  <c r="C2390"/>
  <c r="B2391"/>
  <c r="C2391"/>
  <c r="B2392"/>
  <c r="C2392"/>
  <c r="B2393"/>
  <c r="C2393"/>
  <c r="B2394"/>
  <c r="C2394"/>
  <c r="B2395"/>
  <c r="C2395"/>
  <c r="B2396"/>
  <c r="C2396"/>
  <c r="B2397"/>
  <c r="C2397"/>
  <c r="B2398"/>
  <c r="C2398"/>
  <c r="B2399"/>
  <c r="C2399"/>
  <c r="B2400"/>
  <c r="C2400"/>
  <c r="B2401"/>
  <c r="C2401"/>
  <c r="B2402"/>
  <c r="C2402"/>
  <c r="B2403"/>
  <c r="C2403"/>
  <c r="B2404"/>
  <c r="C2404"/>
  <c r="B2405"/>
  <c r="C2405"/>
  <c r="B2406"/>
  <c r="C2406"/>
  <c r="B2407"/>
  <c r="C2407"/>
  <c r="B2408"/>
  <c r="C2408"/>
  <c r="B2409"/>
  <c r="C2409"/>
  <c r="B2410"/>
  <c r="C2410"/>
  <c r="B2411"/>
  <c r="C2411"/>
  <c r="B2412"/>
  <c r="C2412"/>
  <c r="B2413"/>
  <c r="C2413"/>
  <c r="B2414"/>
  <c r="C2414"/>
  <c r="B2415"/>
  <c r="C2415"/>
  <c r="B2416"/>
  <c r="C2416"/>
  <c r="B2417"/>
  <c r="C2417"/>
  <c r="B2418"/>
  <c r="C2418"/>
  <c r="B2419"/>
  <c r="C2419"/>
  <c r="B2420"/>
  <c r="C2420"/>
  <c r="B2421"/>
  <c r="C2421"/>
  <c r="B2422"/>
  <c r="C2422"/>
  <c r="B2423"/>
  <c r="C2423"/>
  <c r="B2424"/>
  <c r="C2424"/>
  <c r="B2425"/>
  <c r="C2425"/>
  <c r="B2426"/>
  <c r="C2426"/>
  <c r="B2427"/>
  <c r="C2427"/>
  <c r="B2428"/>
  <c r="C2428"/>
  <c r="B2429"/>
  <c r="C2429"/>
  <c r="B2430"/>
  <c r="C2430"/>
  <c r="B2431"/>
  <c r="C2431"/>
  <c r="B2432"/>
  <c r="C2432"/>
  <c r="B2433"/>
  <c r="C2433"/>
  <c r="B2434"/>
  <c r="C2434"/>
  <c r="B2435"/>
  <c r="C2435"/>
  <c r="B2436"/>
  <c r="C2436"/>
  <c r="B2437"/>
  <c r="C2437"/>
  <c r="B2438"/>
  <c r="C2438"/>
  <c r="B2439"/>
  <c r="C2439"/>
  <c r="B2440"/>
  <c r="C2440"/>
  <c r="B2441"/>
  <c r="C2441"/>
  <c r="B2442"/>
  <c r="C2442"/>
  <c r="B2443"/>
  <c r="C2443"/>
  <c r="B2444"/>
  <c r="C2444"/>
  <c r="B2445"/>
  <c r="C2445"/>
  <c r="B2446"/>
  <c r="C2446"/>
  <c r="B2447"/>
  <c r="C2447"/>
  <c r="B2448"/>
  <c r="C2448"/>
  <c r="B2449"/>
  <c r="C2449"/>
  <c r="B2450"/>
  <c r="C2450"/>
  <c r="B2451"/>
  <c r="C2451"/>
  <c r="B2452"/>
  <c r="C2452"/>
  <c r="B2453"/>
  <c r="C2453"/>
  <c r="B2454"/>
  <c r="C2454"/>
  <c r="B2455"/>
  <c r="C2455"/>
  <c r="B2456"/>
  <c r="C2456"/>
  <c r="B2457"/>
  <c r="C2457"/>
  <c r="B2458"/>
  <c r="C2458"/>
  <c r="B2459"/>
  <c r="C2459"/>
  <c r="B2460"/>
  <c r="C2460"/>
  <c r="B2461"/>
  <c r="C2461"/>
  <c r="B2462"/>
  <c r="C2462"/>
  <c r="B2463"/>
  <c r="C2463"/>
  <c r="B2464"/>
  <c r="C2464"/>
  <c r="B2465"/>
  <c r="C2465"/>
  <c r="B2466"/>
  <c r="C2466"/>
  <c r="B2467"/>
  <c r="C2467"/>
  <c r="B2468"/>
  <c r="C2468"/>
  <c r="B2469"/>
  <c r="C2469"/>
  <c r="B2470"/>
  <c r="C2470"/>
  <c r="B2471"/>
  <c r="C2471"/>
  <c r="B2472"/>
  <c r="C2472"/>
  <c r="B2473"/>
  <c r="C2473"/>
  <c r="B2474"/>
  <c r="C2474"/>
  <c r="B2475"/>
  <c r="C2475"/>
  <c r="B2476"/>
  <c r="C2476"/>
  <c r="B2477"/>
  <c r="C2477"/>
  <c r="B2478"/>
  <c r="C2478"/>
  <c r="B2479"/>
  <c r="C2479"/>
  <c r="B2480"/>
  <c r="C2480"/>
  <c r="B2481"/>
  <c r="C2481"/>
  <c r="B2482"/>
  <c r="C2482"/>
  <c r="B2483"/>
  <c r="C2483"/>
  <c r="B2484"/>
  <c r="C2484"/>
  <c r="B2485"/>
  <c r="C2485"/>
  <c r="B2486"/>
  <c r="C2486"/>
  <c r="B2487"/>
  <c r="C2487"/>
  <c r="B2488"/>
  <c r="C2488"/>
  <c r="B2489"/>
  <c r="C2489"/>
  <c r="B2490"/>
  <c r="C2490"/>
  <c r="B2491"/>
  <c r="C2491"/>
  <c r="B2492"/>
  <c r="C2492"/>
  <c r="B2493"/>
  <c r="C2493"/>
  <c r="B2494"/>
  <c r="C2494"/>
  <c r="B2495"/>
  <c r="C2495"/>
  <c r="B2496"/>
  <c r="C2496"/>
  <c r="B2497"/>
  <c r="C2497"/>
  <c r="B2498"/>
  <c r="C2498"/>
  <c r="B2499"/>
  <c r="C2499"/>
  <c r="B2500"/>
  <c r="C2500"/>
  <c r="B2501"/>
  <c r="C2501"/>
  <c r="B2502"/>
  <c r="C2502"/>
  <c r="B2503"/>
  <c r="C2503"/>
  <c r="B2504"/>
  <c r="C2504"/>
  <c r="B2505"/>
  <c r="C2505"/>
  <c r="B2506"/>
  <c r="C2506"/>
  <c r="B2507"/>
  <c r="C2507"/>
  <c r="B2508"/>
  <c r="C2508"/>
  <c r="B2509"/>
  <c r="C2509"/>
  <c r="B2510"/>
  <c r="C2510"/>
  <c r="B2511"/>
  <c r="C2511"/>
  <c r="B2512"/>
  <c r="C2512"/>
  <c r="B2513"/>
  <c r="C2513"/>
  <c r="B2514"/>
  <c r="C2514"/>
  <c r="B2515"/>
  <c r="C2515"/>
  <c r="B2516"/>
  <c r="C2516"/>
  <c r="B2517"/>
  <c r="C2517"/>
  <c r="B2518"/>
  <c r="C2518"/>
  <c r="B2519"/>
  <c r="C2519"/>
  <c r="B2520"/>
  <c r="C2520"/>
  <c r="B2521"/>
  <c r="C2521"/>
  <c r="B2522"/>
  <c r="C2522"/>
  <c r="B2523"/>
  <c r="C2523"/>
  <c r="B2524"/>
  <c r="C2524"/>
  <c r="B2525"/>
  <c r="C2525"/>
  <c r="B2526"/>
  <c r="C2526"/>
  <c r="B2527"/>
  <c r="C2527"/>
  <c r="B2528"/>
  <c r="C2528"/>
  <c r="B2529"/>
  <c r="C2529"/>
  <c r="B2530"/>
  <c r="C2530"/>
  <c r="B2531"/>
  <c r="C2531"/>
  <c r="B2532"/>
  <c r="C2532"/>
  <c r="B2533"/>
  <c r="C2533"/>
  <c r="B2534"/>
  <c r="C2534"/>
  <c r="B2535"/>
  <c r="C2535"/>
  <c r="B2536"/>
  <c r="C2536"/>
  <c r="B2537"/>
  <c r="C2537"/>
  <c r="B2538"/>
  <c r="C2538"/>
  <c r="B2539"/>
  <c r="C2539"/>
  <c r="B2540"/>
  <c r="C2540"/>
  <c r="B2541"/>
  <c r="C2541"/>
  <c r="B2542"/>
  <c r="C2542"/>
  <c r="B2543"/>
  <c r="C2543"/>
  <c r="B2544"/>
  <c r="C2544"/>
  <c r="B2545"/>
  <c r="C2545"/>
  <c r="B2546"/>
  <c r="C2546"/>
  <c r="B2547"/>
  <c r="C2547"/>
  <c r="B2548"/>
  <c r="C2548"/>
  <c r="B2549"/>
  <c r="C2549"/>
  <c r="B2550"/>
  <c r="C2550"/>
  <c r="B2551"/>
  <c r="C2551"/>
  <c r="B2552"/>
  <c r="C2552"/>
  <c r="B2553"/>
  <c r="C2553"/>
  <c r="B2554"/>
  <c r="C2554"/>
  <c r="B2555"/>
  <c r="C2555"/>
  <c r="B2556"/>
  <c r="C2556"/>
  <c r="B2557"/>
  <c r="C2557"/>
  <c r="B2558"/>
  <c r="C2558"/>
  <c r="B2559"/>
  <c r="C2559"/>
  <c r="B2560"/>
  <c r="C2560"/>
  <c r="B2561"/>
  <c r="C2561"/>
  <c r="B2562"/>
  <c r="C2562"/>
  <c r="B2563"/>
  <c r="C2563"/>
  <c r="B2564"/>
  <c r="C2564"/>
  <c r="B2565"/>
  <c r="C2565"/>
  <c r="B2566"/>
  <c r="C2566"/>
  <c r="B2567"/>
  <c r="C2567"/>
  <c r="B2568"/>
  <c r="C2568"/>
  <c r="B2569"/>
  <c r="C2569"/>
  <c r="B2570"/>
  <c r="C2570"/>
  <c r="B2571"/>
  <c r="C2571"/>
  <c r="B2572"/>
  <c r="C2572"/>
  <c r="B2573"/>
  <c r="C2573"/>
  <c r="B2574"/>
  <c r="C2574"/>
  <c r="B2575"/>
  <c r="C2575"/>
  <c r="B2576"/>
  <c r="C2576"/>
  <c r="B2577"/>
  <c r="C2577"/>
  <c r="B2578"/>
  <c r="C2578"/>
  <c r="B2579"/>
  <c r="C2579"/>
  <c r="B2580"/>
  <c r="C2580"/>
  <c r="B2581"/>
  <c r="C2581"/>
  <c r="B2582"/>
  <c r="C2582"/>
  <c r="B2583"/>
  <c r="C2583"/>
  <c r="B2584"/>
  <c r="C2584"/>
  <c r="B2585"/>
  <c r="C2585"/>
  <c r="B2586"/>
  <c r="C2586"/>
  <c r="B2587"/>
  <c r="C2587"/>
  <c r="B2588"/>
  <c r="C2588"/>
  <c r="B2589"/>
  <c r="C2589"/>
  <c r="B2590"/>
  <c r="C2590"/>
  <c r="B2591"/>
  <c r="C2591"/>
  <c r="B2592"/>
  <c r="C2592"/>
  <c r="B2593"/>
  <c r="C2593"/>
  <c r="B2594"/>
  <c r="C2594"/>
  <c r="B2595"/>
  <c r="C2595"/>
  <c r="B2596"/>
  <c r="C2596"/>
  <c r="B2597"/>
  <c r="C2597"/>
  <c r="B2598"/>
  <c r="C2598"/>
  <c r="B2599"/>
  <c r="C2599"/>
  <c r="B2600"/>
  <c r="C2600"/>
  <c r="B2601"/>
  <c r="C2601"/>
  <c r="B2602"/>
  <c r="C2602"/>
  <c r="B2603"/>
  <c r="C2603"/>
  <c r="B2604"/>
  <c r="C2604"/>
  <c r="B2605"/>
  <c r="C2605"/>
  <c r="B2606"/>
  <c r="C2606"/>
  <c r="B2607"/>
  <c r="C2607"/>
  <c r="B2608"/>
  <c r="C2608"/>
  <c r="B2609"/>
  <c r="C2609"/>
  <c r="B2610"/>
  <c r="C2610"/>
  <c r="B2611"/>
  <c r="C2611"/>
  <c r="B2612"/>
  <c r="C2612"/>
  <c r="B2613"/>
  <c r="C2613"/>
  <c r="B2614"/>
  <c r="C2614"/>
  <c r="B2615"/>
  <c r="C2615"/>
  <c r="B2616"/>
  <c r="C2616"/>
  <c r="B2617"/>
  <c r="C2617"/>
  <c r="B2618"/>
  <c r="C2618"/>
  <c r="B2619"/>
  <c r="C2619"/>
  <c r="B2620"/>
  <c r="C2620"/>
  <c r="B2621"/>
  <c r="C2621"/>
  <c r="B2622"/>
  <c r="C2622"/>
  <c r="B2623"/>
  <c r="C2623"/>
  <c r="B2624"/>
  <c r="C2624"/>
  <c r="B2625"/>
  <c r="C2625"/>
  <c r="B2626"/>
  <c r="C2626"/>
  <c r="B2627"/>
  <c r="C2627"/>
  <c r="B2628"/>
  <c r="C2628"/>
  <c r="B2629"/>
  <c r="C2629"/>
  <c r="B2630"/>
  <c r="C2630"/>
  <c r="B2631"/>
  <c r="C2631"/>
  <c r="B2632"/>
  <c r="C2632"/>
  <c r="B2633"/>
  <c r="C2633"/>
  <c r="B2634"/>
  <c r="C2634"/>
  <c r="B2635"/>
  <c r="C2635"/>
  <c r="B2636"/>
  <c r="C2636"/>
  <c r="B2637"/>
  <c r="C2637"/>
  <c r="B2638"/>
  <c r="C2638"/>
  <c r="B2639"/>
  <c r="C2639"/>
  <c r="B2640"/>
  <c r="C2640"/>
  <c r="B2641"/>
  <c r="C2641"/>
  <c r="B2642"/>
  <c r="C2642"/>
  <c r="B2643"/>
  <c r="C2643"/>
  <c r="B2644"/>
  <c r="C2644"/>
  <c r="B2645"/>
  <c r="C2645"/>
  <c r="B2646"/>
  <c r="C2646"/>
  <c r="B2647"/>
  <c r="C2647"/>
  <c r="B2648"/>
  <c r="C2648"/>
  <c r="B2649"/>
  <c r="C2649"/>
  <c r="B2650"/>
  <c r="C2650"/>
  <c r="B2651"/>
  <c r="C2651"/>
  <c r="B2652"/>
  <c r="C2652"/>
  <c r="B2653"/>
  <c r="C2653"/>
  <c r="B2654"/>
  <c r="C2654"/>
  <c r="B2655"/>
  <c r="C2655"/>
  <c r="B2656"/>
  <c r="C2656"/>
  <c r="B2657"/>
  <c r="C2657"/>
  <c r="B2658"/>
  <c r="C2658"/>
  <c r="B2659"/>
  <c r="C2659"/>
  <c r="B2660"/>
  <c r="C2660"/>
  <c r="B2661"/>
  <c r="C2661"/>
  <c r="B2662"/>
  <c r="C2662"/>
  <c r="B2663"/>
  <c r="C2663"/>
  <c r="B2664"/>
  <c r="C2664"/>
  <c r="B2665"/>
  <c r="C2665"/>
  <c r="B2666"/>
  <c r="C2666"/>
  <c r="B2667"/>
  <c r="C2667"/>
  <c r="B2668"/>
  <c r="C2668"/>
  <c r="B2669"/>
  <c r="C2669"/>
  <c r="B2670"/>
  <c r="C2670"/>
  <c r="B2671"/>
  <c r="C2671"/>
  <c r="B2672"/>
  <c r="C2672"/>
  <c r="B2673"/>
  <c r="C2673"/>
  <c r="B2674"/>
  <c r="C2674"/>
  <c r="B2675"/>
  <c r="C2675"/>
  <c r="B2676"/>
  <c r="C2676"/>
  <c r="B2677"/>
  <c r="C2677"/>
  <c r="B2678"/>
  <c r="C2678"/>
  <c r="B2679"/>
  <c r="C2679"/>
  <c r="B2680"/>
  <c r="C2680"/>
  <c r="B2681"/>
  <c r="C2681"/>
  <c r="B2682"/>
  <c r="C2682"/>
  <c r="B2683"/>
  <c r="C2683"/>
  <c r="B2684"/>
  <c r="C2684"/>
  <c r="B2685"/>
  <c r="C2685"/>
  <c r="B2686"/>
  <c r="C2686"/>
  <c r="B2687"/>
  <c r="B2688"/>
  <c r="B2689"/>
  <c r="B2690"/>
  <c r="B2691"/>
  <c r="B2692"/>
  <c r="B1906"/>
  <c r="C1906"/>
  <c r="B1907"/>
  <c r="C1907"/>
  <c r="B1908"/>
  <c r="C1908"/>
  <c r="B1909"/>
  <c r="C1909"/>
  <c r="B1910"/>
  <c r="C1910"/>
  <c r="K3" s="1"/>
  <c r="K6" s="1"/>
  <c r="B1911"/>
  <c r="C1911"/>
  <c r="B1912"/>
  <c r="C1912"/>
  <c r="B1913"/>
  <c r="C1913"/>
  <c r="C1905"/>
  <c r="B1900"/>
  <c r="B1901"/>
  <c r="B1902"/>
  <c r="B1903"/>
  <c r="B1904"/>
  <c r="B1905"/>
  <c r="A2656"/>
  <c r="A2657" s="1"/>
  <c r="A2658" s="1"/>
  <c r="A2659" s="1"/>
  <c r="A2660" s="1"/>
  <c r="A2661" s="1"/>
  <c r="A2662" s="1"/>
  <c r="A2663" s="1"/>
  <c r="A2664" s="1"/>
  <c r="A2665" s="1"/>
  <c r="A2666" s="1"/>
  <c r="A2667" s="1"/>
  <c r="A2668" s="1"/>
  <c r="A2669" s="1"/>
  <c r="A2670" s="1"/>
  <c r="A2671" s="1"/>
  <c r="A2672" s="1"/>
  <c r="A2673" s="1"/>
  <c r="A2674" s="1"/>
  <c r="A2675" s="1"/>
  <c r="A2676" s="1"/>
  <c r="A2677" s="1"/>
  <c r="A2678" s="1"/>
  <c r="A2679" s="1"/>
  <c r="A2680" s="1"/>
  <c r="A2681" s="1"/>
  <c r="A2682" s="1"/>
  <c r="A2683" s="1"/>
  <c r="A2684" s="1"/>
  <c r="A2685" s="1"/>
  <c r="A2686" s="1"/>
  <c r="A2687" s="1"/>
  <c r="A2688" s="1"/>
  <c r="A2689" s="1"/>
  <c r="A2690" s="1"/>
  <c r="A2691" s="1"/>
  <c r="A2692" s="1"/>
  <c r="A2693" s="1"/>
  <c r="A2694" s="1"/>
  <c r="A2695" s="1"/>
  <c r="A2696" s="1"/>
  <c r="A2697" s="1"/>
  <c r="A2698" s="1"/>
  <c r="A2699" s="1"/>
  <c r="A2700" s="1"/>
  <c r="A2701" s="1"/>
  <c r="A2702" s="1"/>
  <c r="A2703" s="1"/>
  <c r="A2704" s="1"/>
  <c r="A2705" s="1"/>
  <c r="A2706" s="1"/>
  <c r="A2707" s="1"/>
  <c r="A2708" s="1"/>
  <c r="A2709" s="1"/>
  <c r="A2710" s="1"/>
  <c r="A2711" s="1"/>
  <c r="A2712" s="1"/>
  <c r="A2713" s="1"/>
  <c r="A2714" s="1"/>
  <c r="A2715" s="1"/>
  <c r="A2716" s="1"/>
  <c r="A2717" s="1"/>
  <c r="A2718" s="1"/>
  <c r="A2719" s="1"/>
  <c r="A2720" s="1"/>
  <c r="A2721" s="1"/>
  <c r="A2722" s="1"/>
  <c r="A2723" s="1"/>
  <c r="A2724" s="1"/>
  <c r="A2725" s="1"/>
  <c r="A2726" s="1"/>
  <c r="A2727" s="1"/>
  <c r="A2728" s="1"/>
  <c r="A2729" s="1"/>
  <c r="A2730" s="1"/>
  <c r="A2731" s="1"/>
  <c r="A2732" s="1"/>
  <c r="A2559"/>
  <c r="A2560"/>
  <c r="A2561"/>
  <c r="A2562" s="1"/>
  <c r="A2563" s="1"/>
  <c r="A2564" s="1"/>
  <c r="A2565" s="1"/>
  <c r="A2566" s="1"/>
  <c r="A2567" s="1"/>
  <c r="A2568" s="1"/>
  <c r="A2569" s="1"/>
  <c r="A2570" s="1"/>
  <c r="A2571" s="1"/>
  <c r="A2572" s="1"/>
  <c r="A2573" s="1"/>
  <c r="A2574" s="1"/>
  <c r="A2575" s="1"/>
  <c r="A2576" s="1"/>
  <c r="A2577" s="1"/>
  <c r="A2578" s="1"/>
  <c r="A2579" s="1"/>
  <c r="A2580" s="1"/>
  <c r="A2581" s="1"/>
  <c r="A2582" s="1"/>
  <c r="A2583" s="1"/>
  <c r="A2584" s="1"/>
  <c r="A2585" s="1"/>
  <c r="A2586" s="1"/>
  <c r="A2587" s="1"/>
  <c r="A2588" s="1"/>
  <c r="A2589" s="1"/>
  <c r="A2590" s="1"/>
  <c r="A2591" s="1"/>
  <c r="A2592" s="1"/>
  <c r="A2593" s="1"/>
  <c r="A2594" s="1"/>
  <c r="A2595" s="1"/>
  <c r="A2596" s="1"/>
  <c r="A2597" s="1"/>
  <c r="A2598" s="1"/>
  <c r="A2599" s="1"/>
  <c r="A2600" s="1"/>
  <c r="A2601" s="1"/>
  <c r="A2602" s="1"/>
  <c r="A2603" s="1"/>
  <c r="A2604" s="1"/>
  <c r="A2605" s="1"/>
  <c r="A2606" s="1"/>
  <c r="A2607" s="1"/>
  <c r="A2608" s="1"/>
  <c r="A2609" s="1"/>
  <c r="A2610" s="1"/>
  <c r="A2611" s="1"/>
  <c r="A2612" s="1"/>
  <c r="A2613" s="1"/>
  <c r="A2614" s="1"/>
  <c r="A2615" s="1"/>
  <c r="A2616" s="1"/>
  <c r="A2617" s="1"/>
  <c r="A2618" s="1"/>
  <c r="A2619" s="1"/>
  <c r="A2620" s="1"/>
  <c r="A2621" s="1"/>
  <c r="A2622" s="1"/>
  <c r="A2623" s="1"/>
  <c r="A2624" s="1"/>
  <c r="A2625" s="1"/>
  <c r="A2626" s="1"/>
  <c r="A2627" s="1"/>
  <c r="A2628" s="1"/>
  <c r="A2629" s="1"/>
  <c r="A2630" s="1"/>
  <c r="A2631" s="1"/>
  <c r="A2632" s="1"/>
  <c r="A2633" s="1"/>
  <c r="A2634" s="1"/>
  <c r="A2635" s="1"/>
  <c r="A2636" s="1"/>
  <c r="A2637" s="1"/>
  <c r="A2638" s="1"/>
  <c r="A2639" s="1"/>
  <c r="A2640" s="1"/>
  <c r="A2641" s="1"/>
  <c r="A2642" s="1"/>
  <c r="A2643" s="1"/>
  <c r="A2644" s="1"/>
  <c r="A2645" s="1"/>
  <c r="A2646" s="1"/>
  <c r="A2647" s="1"/>
  <c r="A2648" s="1"/>
  <c r="A2649" s="1"/>
  <c r="A2650" s="1"/>
  <c r="A2651" s="1"/>
  <c r="A2652" s="1"/>
  <c r="A2653" s="1"/>
  <c r="A2654" s="1"/>
  <c r="A2655" s="1"/>
  <c r="A2390"/>
  <c r="A2391" s="1"/>
  <c r="A2392" s="1"/>
  <c r="A2393" s="1"/>
  <c r="A2394" s="1"/>
  <c r="A2395" s="1"/>
  <c r="A2396" s="1"/>
  <c r="A2397" s="1"/>
  <c r="A2398" s="1"/>
  <c r="A2399" s="1"/>
  <c r="A2400" s="1"/>
  <c r="A2401" s="1"/>
  <c r="A2402" s="1"/>
  <c r="A2403" s="1"/>
  <c r="A2404" s="1"/>
  <c r="A2405" s="1"/>
  <c r="A2406" s="1"/>
  <c r="A2407" s="1"/>
  <c r="A2408" s="1"/>
  <c r="A2409" s="1"/>
  <c r="A2410" s="1"/>
  <c r="A2411" s="1"/>
  <c r="A2412" s="1"/>
  <c r="A2413" s="1"/>
  <c r="A2414" s="1"/>
  <c r="A2415" s="1"/>
  <c r="A2416" s="1"/>
  <c r="A2417" s="1"/>
  <c r="A2418" s="1"/>
  <c r="A2419" s="1"/>
  <c r="A2420" s="1"/>
  <c r="A2421" s="1"/>
  <c r="A2422" s="1"/>
  <c r="A2423" s="1"/>
  <c r="A2424" s="1"/>
  <c r="A2425" s="1"/>
  <c r="A2426" s="1"/>
  <c r="A2427" s="1"/>
  <c r="A2428" s="1"/>
  <c r="A2429" s="1"/>
  <c r="A2430" s="1"/>
  <c r="A2431" s="1"/>
  <c r="A2432" s="1"/>
  <c r="A2433" s="1"/>
  <c r="A2434" s="1"/>
  <c r="A2435" s="1"/>
  <c r="A2436" s="1"/>
  <c r="A2437" s="1"/>
  <c r="A2438" s="1"/>
  <c r="A2439" s="1"/>
  <c r="A2440" s="1"/>
  <c r="A2441" s="1"/>
  <c r="A2442" s="1"/>
  <c r="A2443" s="1"/>
  <c r="A2444" s="1"/>
  <c r="A2445" s="1"/>
  <c r="A2446" s="1"/>
  <c r="A2447" s="1"/>
  <c r="A2448" s="1"/>
  <c r="A2449" s="1"/>
  <c r="A2450" s="1"/>
  <c r="A2451" s="1"/>
  <c r="A2452" s="1"/>
  <c r="A2453" s="1"/>
  <c r="A2454" s="1"/>
  <c r="A2455" s="1"/>
  <c r="A2456" s="1"/>
  <c r="A2457" s="1"/>
  <c r="A2458" s="1"/>
  <c r="A2459" s="1"/>
  <c r="A2460" s="1"/>
  <c r="A2461" s="1"/>
  <c r="A2462" s="1"/>
  <c r="A2463" s="1"/>
  <c r="A2464" s="1"/>
  <c r="A2465" s="1"/>
  <c r="A2466" s="1"/>
  <c r="A2467" s="1"/>
  <c r="A2468" s="1"/>
  <c r="A2469" s="1"/>
  <c r="A2470" s="1"/>
  <c r="A2471" s="1"/>
  <c r="A2472" s="1"/>
  <c r="A2473" s="1"/>
  <c r="A2474" s="1"/>
  <c r="A2475" s="1"/>
  <c r="A2476" s="1"/>
  <c r="A2477" s="1"/>
  <c r="A2478" s="1"/>
  <c r="A2479" s="1"/>
  <c r="A2480" s="1"/>
  <c r="A2481" s="1"/>
  <c r="A2482" s="1"/>
  <c r="A2483" s="1"/>
  <c r="A2484" s="1"/>
  <c r="A2485" s="1"/>
  <c r="A2486" s="1"/>
  <c r="A2487" s="1"/>
  <c r="A2488" s="1"/>
  <c r="A2489" s="1"/>
  <c r="A2490" s="1"/>
  <c r="A2491" s="1"/>
  <c r="A2492" s="1"/>
  <c r="A2493" s="1"/>
  <c r="A2494" s="1"/>
  <c r="A2495" s="1"/>
  <c r="A2496" s="1"/>
  <c r="A2497" s="1"/>
  <c r="A2498" s="1"/>
  <c r="A2499" s="1"/>
  <c r="A2500" s="1"/>
  <c r="A2501" s="1"/>
  <c r="A2502" s="1"/>
  <c r="A2503" s="1"/>
  <c r="A2504" s="1"/>
  <c r="A2505" s="1"/>
  <c r="A2506" s="1"/>
  <c r="A2507" s="1"/>
  <c r="A2508" s="1"/>
  <c r="A2509" s="1"/>
  <c r="A2510" s="1"/>
  <c r="A2511" s="1"/>
  <c r="A2512" s="1"/>
  <c r="A2513" s="1"/>
  <c r="A2514" s="1"/>
  <c r="A2515" s="1"/>
  <c r="A2516" s="1"/>
  <c r="A2517" s="1"/>
  <c r="A2518" s="1"/>
  <c r="A2519" s="1"/>
  <c r="A2520" s="1"/>
  <c r="A2521" s="1"/>
  <c r="A2522" s="1"/>
  <c r="A2523" s="1"/>
  <c r="A2524" s="1"/>
  <c r="A2525" s="1"/>
  <c r="A2526" s="1"/>
  <c r="A2527" s="1"/>
  <c r="A2528" s="1"/>
  <c r="A2529" s="1"/>
  <c r="A2530" s="1"/>
  <c r="A2531" s="1"/>
  <c r="A2532" s="1"/>
  <c r="A2533" s="1"/>
  <c r="A2534" s="1"/>
  <c r="A2535" s="1"/>
  <c r="A2536" s="1"/>
  <c r="A2537" s="1"/>
  <c r="A2538" s="1"/>
  <c r="A2539" s="1"/>
  <c r="A2540" s="1"/>
  <c r="A2541" s="1"/>
  <c r="A2542" s="1"/>
  <c r="A2543" s="1"/>
  <c r="A2544" s="1"/>
  <c r="A2545" s="1"/>
  <c r="A2546" s="1"/>
  <c r="A2547" s="1"/>
  <c r="A2548" s="1"/>
  <c r="A2549" s="1"/>
  <c r="A2550" s="1"/>
  <c r="A2551" s="1"/>
  <c r="A2552" s="1"/>
  <c r="A2553" s="1"/>
  <c r="A2554" s="1"/>
  <c r="A2555" s="1"/>
  <c r="A2556" s="1"/>
  <c r="A2557" s="1"/>
  <c r="A2558" s="1"/>
  <c r="A2259"/>
  <c r="A2260"/>
  <c r="A2261" s="1"/>
  <c r="A2262" s="1"/>
  <c r="A2263" s="1"/>
  <c r="A2264" s="1"/>
  <c r="A2265" s="1"/>
  <c r="A2266" s="1"/>
  <c r="A2267" s="1"/>
  <c r="A2268" s="1"/>
  <c r="A2269" s="1"/>
  <c r="A2270" s="1"/>
  <c r="A2271" s="1"/>
  <c r="A2272" s="1"/>
  <c r="A2273" s="1"/>
  <c r="A2274" s="1"/>
  <c r="A2275" s="1"/>
  <c r="A2276" s="1"/>
  <c r="A2277" s="1"/>
  <c r="A2278" s="1"/>
  <c r="A2279" s="1"/>
  <c r="A2280" s="1"/>
  <c r="A2281" s="1"/>
  <c r="A2282" s="1"/>
  <c r="A2283" s="1"/>
  <c r="A2284" s="1"/>
  <c r="A2285" s="1"/>
  <c r="A2286" s="1"/>
  <c r="A2287" s="1"/>
  <c r="A2288" s="1"/>
  <c r="A2289" s="1"/>
  <c r="A2290" s="1"/>
  <c r="A2291" s="1"/>
  <c r="A2292" s="1"/>
  <c r="A2293" s="1"/>
  <c r="A2294" s="1"/>
  <c r="A2295" s="1"/>
  <c r="A2296" s="1"/>
  <c r="A2297" s="1"/>
  <c r="A2298" s="1"/>
  <c r="A2299" s="1"/>
  <c r="A2300" s="1"/>
  <c r="A2301" s="1"/>
  <c r="A2302" s="1"/>
  <c r="A2303" s="1"/>
  <c r="A2304" s="1"/>
  <c r="A2305" s="1"/>
  <c r="A2306" s="1"/>
  <c r="A2307" s="1"/>
  <c r="A2308" s="1"/>
  <c r="A2309" s="1"/>
  <c r="A2310" s="1"/>
  <c r="A2311" s="1"/>
  <c r="A2312" s="1"/>
  <c r="A2313" s="1"/>
  <c r="A2314" s="1"/>
  <c r="A2315" s="1"/>
  <c r="A2316" s="1"/>
  <c r="A2317" s="1"/>
  <c r="A2318" s="1"/>
  <c r="A2319" s="1"/>
  <c r="A2320" s="1"/>
  <c r="A2321" s="1"/>
  <c r="A2322" s="1"/>
  <c r="A2323" s="1"/>
  <c r="A2324" s="1"/>
  <c r="A2325" s="1"/>
  <c r="A2326" s="1"/>
  <c r="A2327" s="1"/>
  <c r="A2328" s="1"/>
  <c r="A2329" s="1"/>
  <c r="A2330" s="1"/>
  <c r="A2331" s="1"/>
  <c r="A2332" s="1"/>
  <c r="A2333" s="1"/>
  <c r="A2334" s="1"/>
  <c r="A2335" s="1"/>
  <c r="A2336" s="1"/>
  <c r="A2337" s="1"/>
  <c r="A2338" s="1"/>
  <c r="A2339" s="1"/>
  <c r="A2340" s="1"/>
  <c r="A2341" s="1"/>
  <c r="A2342" s="1"/>
  <c r="A2343" s="1"/>
  <c r="A2344" s="1"/>
  <c r="A2345" s="1"/>
  <c r="A2346" s="1"/>
  <c r="A2347" s="1"/>
  <c r="A2348" s="1"/>
  <c r="A2349" s="1"/>
  <c r="A2350" s="1"/>
  <c r="A2351" s="1"/>
  <c r="A2352" s="1"/>
  <c r="A2353" s="1"/>
  <c r="A2354" s="1"/>
  <c r="A2355" s="1"/>
  <c r="A2356" s="1"/>
  <c r="A2357" s="1"/>
  <c r="A2358" s="1"/>
  <c r="A2359" s="1"/>
  <c r="A2360" s="1"/>
  <c r="A2361" s="1"/>
  <c r="A2362" s="1"/>
  <c r="A2363" s="1"/>
  <c r="A2364" s="1"/>
  <c r="A2365" s="1"/>
  <c r="A2366" s="1"/>
  <c r="A2367" s="1"/>
  <c r="A2368" s="1"/>
  <c r="A2369" s="1"/>
  <c r="A2370" s="1"/>
  <c r="A2371" s="1"/>
  <c r="A2372" s="1"/>
  <c r="A2373" s="1"/>
  <c r="A2374" s="1"/>
  <c r="A2375" s="1"/>
  <c r="A2376" s="1"/>
  <c r="A2377" s="1"/>
  <c r="A2378" s="1"/>
  <c r="A2379" s="1"/>
  <c r="A2380" s="1"/>
  <c r="A2381" s="1"/>
  <c r="A2382" s="1"/>
  <c r="A2383" s="1"/>
  <c r="A2384" s="1"/>
  <c r="A2385" s="1"/>
  <c r="A2386" s="1"/>
  <c r="A2387" s="1"/>
  <c r="A2388" s="1"/>
  <c r="A2389" s="1"/>
  <c r="A2165"/>
  <c r="A2166" s="1"/>
  <c r="A2167" s="1"/>
  <c r="A2168" s="1"/>
  <c r="A2169" s="1"/>
  <c r="A2170" s="1"/>
  <c r="A2171" s="1"/>
  <c r="A2172" s="1"/>
  <c r="A2173" s="1"/>
  <c r="A2174" s="1"/>
  <c r="A2175" s="1"/>
  <c r="A2176" s="1"/>
  <c r="A2177" s="1"/>
  <c r="A2178" s="1"/>
  <c r="A2179" s="1"/>
  <c r="A2180" s="1"/>
  <c r="A2181" s="1"/>
  <c r="A2182" s="1"/>
  <c r="A2183" s="1"/>
  <c r="A2184" s="1"/>
  <c r="A2185" s="1"/>
  <c r="A2186" s="1"/>
  <c r="A2187" s="1"/>
  <c r="A2188" s="1"/>
  <c r="A2189" s="1"/>
  <c r="A2190" s="1"/>
  <c r="A2191" s="1"/>
  <c r="A2192" s="1"/>
  <c r="A2193" s="1"/>
  <c r="A2194" s="1"/>
  <c r="A2195" s="1"/>
  <c r="A2196" s="1"/>
  <c r="A2197" s="1"/>
  <c r="A2198" s="1"/>
  <c r="A2199" s="1"/>
  <c r="A2200" s="1"/>
  <c r="A2201" s="1"/>
  <c r="A2202" s="1"/>
  <c r="A2203" s="1"/>
  <c r="A2204" s="1"/>
  <c r="A2205" s="1"/>
  <c r="A2206" s="1"/>
  <c r="A2207" s="1"/>
  <c r="A2208" s="1"/>
  <c r="A2209" s="1"/>
  <c r="A2210" s="1"/>
  <c r="A2211" s="1"/>
  <c r="A2212" s="1"/>
  <c r="A2213" s="1"/>
  <c r="A2214" s="1"/>
  <c r="A2215" s="1"/>
  <c r="A2216" s="1"/>
  <c r="A2217" s="1"/>
  <c r="A2218" s="1"/>
  <c r="A2219" s="1"/>
  <c r="A2220" s="1"/>
  <c r="A2221" s="1"/>
  <c r="A2222" s="1"/>
  <c r="A2223" s="1"/>
  <c r="A2224" s="1"/>
  <c r="A2225" s="1"/>
  <c r="A2226" s="1"/>
  <c r="A2227" s="1"/>
  <c r="A2228" s="1"/>
  <c r="A2229" s="1"/>
  <c r="A2230" s="1"/>
  <c r="A2231" s="1"/>
  <c r="A2232" s="1"/>
  <c r="A2233" s="1"/>
  <c r="A2234" s="1"/>
  <c r="A2235" s="1"/>
  <c r="A2236" s="1"/>
  <c r="A2237" s="1"/>
  <c r="A2238" s="1"/>
  <c r="A2239" s="1"/>
  <c r="A2240" s="1"/>
  <c r="A2241" s="1"/>
  <c r="A2242" s="1"/>
  <c r="A2243" s="1"/>
  <c r="A2244" s="1"/>
  <c r="A2245" s="1"/>
  <c r="A2246" s="1"/>
  <c r="A2247" s="1"/>
  <c r="A2248" s="1"/>
  <c r="A2249" s="1"/>
  <c r="A2250" s="1"/>
  <c r="A2251" s="1"/>
  <c r="A2252" s="1"/>
  <c r="A2253" s="1"/>
  <c r="A2254" s="1"/>
  <c r="A2255" s="1"/>
  <c r="A2256" s="1"/>
  <c r="A2257" s="1"/>
  <c r="A2258" s="1"/>
  <c r="A2011"/>
  <c r="A2012"/>
  <c r="A2013"/>
  <c r="A2014" s="1"/>
  <c r="A2015" s="1"/>
  <c r="A2016" s="1"/>
  <c r="A2017" s="1"/>
  <c r="A2018" s="1"/>
  <c r="A2019" s="1"/>
  <c r="A2020" s="1"/>
  <c r="A2021" s="1"/>
  <c r="A2022" s="1"/>
  <c r="A2023" s="1"/>
  <c r="A2024" s="1"/>
  <c r="A2025" s="1"/>
  <c r="A2026" s="1"/>
  <c r="A2027" s="1"/>
  <c r="A2028" s="1"/>
  <c r="A2029" s="1"/>
  <c r="A2030" s="1"/>
  <c r="A2031" s="1"/>
  <c r="A2032" s="1"/>
  <c r="A2033" s="1"/>
  <c r="A2034" s="1"/>
  <c r="A2035" s="1"/>
  <c r="A2036" s="1"/>
  <c r="A2037" s="1"/>
  <c r="A2038" s="1"/>
  <c r="A2039" s="1"/>
  <c r="A2040" s="1"/>
  <c r="A2041" s="1"/>
  <c r="A2042" s="1"/>
  <c r="A2043" s="1"/>
  <c r="A2044" s="1"/>
  <c r="A2045" s="1"/>
  <c r="A2046" s="1"/>
  <c r="A2047" s="1"/>
  <c r="A2048" s="1"/>
  <c r="A2049" s="1"/>
  <c r="A2050" s="1"/>
  <c r="A2051" s="1"/>
  <c r="A2052" s="1"/>
  <c r="A2053" s="1"/>
  <c r="A2054" s="1"/>
  <c r="A2055" s="1"/>
  <c r="A2056" s="1"/>
  <c r="A2057" s="1"/>
  <c r="A2058" s="1"/>
  <c r="A2059" s="1"/>
  <c r="A2060" s="1"/>
  <c r="A2061" s="1"/>
  <c r="A2062" s="1"/>
  <c r="A2063" s="1"/>
  <c r="A2064" s="1"/>
  <c r="A2065" s="1"/>
  <c r="A2066" s="1"/>
  <c r="A2067" s="1"/>
  <c r="A2068" s="1"/>
  <c r="A2069" s="1"/>
  <c r="A2070" s="1"/>
  <c r="A2071" s="1"/>
  <c r="A2072" s="1"/>
  <c r="A2073" s="1"/>
  <c r="A2074" s="1"/>
  <c r="A2075" s="1"/>
  <c r="A2076" s="1"/>
  <c r="A2077" s="1"/>
  <c r="A2078" s="1"/>
  <c r="A2079" s="1"/>
  <c r="A2080" s="1"/>
  <c r="A2081" s="1"/>
  <c r="A2082" s="1"/>
  <c r="A2083" s="1"/>
  <c r="A2084" s="1"/>
  <c r="A2085" s="1"/>
  <c r="A2086" s="1"/>
  <c r="A2087" s="1"/>
  <c r="A2088" s="1"/>
  <c r="A2089" s="1"/>
  <c r="A2090" s="1"/>
  <c r="A2091" s="1"/>
  <c r="A2092" s="1"/>
  <c r="A2093" s="1"/>
  <c r="A2094" s="1"/>
  <c r="A2095" s="1"/>
  <c r="A2096" s="1"/>
  <c r="A2097" s="1"/>
  <c r="A2098" s="1"/>
  <c r="A2099" s="1"/>
  <c r="A2100" s="1"/>
  <c r="A2101" s="1"/>
  <c r="A2102" s="1"/>
  <c r="A2103" s="1"/>
  <c r="A2104" s="1"/>
  <c r="A2105" s="1"/>
  <c r="A2106" s="1"/>
  <c r="A2107" s="1"/>
  <c r="A2108" s="1"/>
  <c r="A2109" s="1"/>
  <c r="A2110" s="1"/>
  <c r="A2111" s="1"/>
  <c r="A2112" s="1"/>
  <c r="A2113" s="1"/>
  <c r="A2114" s="1"/>
  <c r="A2115" s="1"/>
  <c r="A2116" s="1"/>
  <c r="A2117" s="1"/>
  <c r="A2118" s="1"/>
  <c r="A2119" s="1"/>
  <c r="A2120" s="1"/>
  <c r="A2121" s="1"/>
  <c r="A2122" s="1"/>
  <c r="A2123" s="1"/>
  <c r="A2124" s="1"/>
  <c r="A2125" s="1"/>
  <c r="A2126" s="1"/>
  <c r="A2127" s="1"/>
  <c r="A2128" s="1"/>
  <c r="A2129" s="1"/>
  <c r="A2130" s="1"/>
  <c r="A2131" s="1"/>
  <c r="A2132" s="1"/>
  <c r="A2133" s="1"/>
  <c r="A2134" s="1"/>
  <c r="A2135" s="1"/>
  <c r="A2136" s="1"/>
  <c r="A2137" s="1"/>
  <c r="A2138" s="1"/>
  <c r="A2139" s="1"/>
  <c r="A2140" s="1"/>
  <c r="A2141" s="1"/>
  <c r="A2142" s="1"/>
  <c r="A2143" s="1"/>
  <c r="A2144" s="1"/>
  <c r="A2145" s="1"/>
  <c r="A2146" s="1"/>
  <c r="A2147" s="1"/>
  <c r="A2148" s="1"/>
  <c r="A2149" s="1"/>
  <c r="A2150" s="1"/>
  <c r="A2151" s="1"/>
  <c r="A2152" s="1"/>
  <c r="A2153" s="1"/>
  <c r="A2154" s="1"/>
  <c r="A2155" s="1"/>
  <c r="A2156" s="1"/>
  <c r="A2157" s="1"/>
  <c r="A2158" s="1"/>
  <c r="A2159" s="1"/>
  <c r="A2160" s="1"/>
  <c r="A2161" s="1"/>
  <c r="A2162" s="1"/>
  <c r="A2163" s="1"/>
  <c r="A2164" s="1"/>
  <c r="A1906"/>
  <c r="A1907"/>
  <c r="A1908" s="1"/>
  <c r="A1909" s="1"/>
  <c r="A1910" s="1"/>
  <c r="A1911" s="1"/>
  <c r="A1912" s="1"/>
  <c r="A1913" s="1"/>
  <c r="A1914" s="1"/>
  <c r="A1915" s="1"/>
  <c r="A1916" s="1"/>
  <c r="A1917" s="1"/>
  <c r="A1918" s="1"/>
  <c r="A1919" s="1"/>
  <c r="A1920" s="1"/>
  <c r="A1921" s="1"/>
  <c r="A1922" s="1"/>
  <c r="A1923" s="1"/>
  <c r="A1924" s="1"/>
  <c r="A1925" s="1"/>
  <c r="A1926" s="1"/>
  <c r="A1927" s="1"/>
  <c r="A1928" s="1"/>
  <c r="A1929" s="1"/>
  <c r="A1930" s="1"/>
  <c r="A1931" s="1"/>
  <c r="A1932" s="1"/>
  <c r="A1933" s="1"/>
  <c r="A1934" s="1"/>
  <c r="A1935" s="1"/>
  <c r="A1936" s="1"/>
  <c r="A1937" s="1"/>
  <c r="A1938" s="1"/>
  <c r="A1939" s="1"/>
  <c r="A1940" s="1"/>
  <c r="A1941" s="1"/>
  <c r="A1942" s="1"/>
  <c r="A1943" s="1"/>
  <c r="A1944" s="1"/>
  <c r="A1945" s="1"/>
  <c r="A1946" s="1"/>
  <c r="A1947" s="1"/>
  <c r="A1948" s="1"/>
  <c r="A1949" s="1"/>
  <c r="A1950" s="1"/>
  <c r="A1951" s="1"/>
  <c r="A1952" s="1"/>
  <c r="A1953" s="1"/>
  <c r="A1954" s="1"/>
  <c r="A1955" s="1"/>
  <c r="A1956" s="1"/>
  <c r="A1957" s="1"/>
  <c r="A1958" s="1"/>
  <c r="A1959" s="1"/>
  <c r="A1960" s="1"/>
  <c r="A1961" s="1"/>
  <c r="A1962" s="1"/>
  <c r="A1963" s="1"/>
  <c r="A1964" s="1"/>
  <c r="A1965" s="1"/>
  <c r="A1966" s="1"/>
  <c r="A1967" s="1"/>
  <c r="A1968" s="1"/>
  <c r="A1969" s="1"/>
  <c r="A1970" s="1"/>
  <c r="A1971" s="1"/>
  <c r="A1972" s="1"/>
  <c r="A1973" s="1"/>
  <c r="A1974" s="1"/>
  <c r="A1975" s="1"/>
  <c r="A1976" s="1"/>
  <c r="A1977" s="1"/>
  <c r="A1978" s="1"/>
  <c r="A1979" s="1"/>
  <c r="A1980" s="1"/>
  <c r="A1981" s="1"/>
  <c r="A1982" s="1"/>
  <c r="A1983" s="1"/>
  <c r="A1984" s="1"/>
  <c r="A1985" s="1"/>
  <c r="A1986" s="1"/>
  <c r="A1987" s="1"/>
  <c r="A1988" s="1"/>
  <c r="A1989" s="1"/>
  <c r="A1990" s="1"/>
  <c r="A1991" s="1"/>
  <c r="A1992" s="1"/>
  <c r="A1993" s="1"/>
  <c r="A1994" s="1"/>
  <c r="A1995" s="1"/>
  <c r="A1996" s="1"/>
  <c r="A1997" s="1"/>
  <c r="A1998" s="1"/>
  <c r="A1999" s="1"/>
  <c r="A2000" s="1"/>
  <c r="A2001" s="1"/>
  <c r="A2002" s="1"/>
  <c r="A2003" s="1"/>
  <c r="A2004" s="1"/>
  <c r="A2005" s="1"/>
  <c r="A2006" s="1"/>
  <c r="A2007" s="1"/>
  <c r="A2008" s="1"/>
  <c r="A2009" s="1"/>
  <c r="A2010" s="1"/>
  <c r="A11"/>
  <c r="A12"/>
  <c r="A4"/>
  <c r="A5"/>
  <c r="A6" s="1"/>
  <c r="A7" s="1"/>
  <c r="A8" s="1"/>
  <c r="A9" s="1"/>
  <c r="A10" s="1"/>
  <c r="A3"/>
  <c r="B8" i="5"/>
  <c r="C8"/>
  <c r="C9" s="1"/>
  <c r="A8"/>
  <c r="C41" i="9"/>
  <c r="C43" s="1"/>
  <c r="C88"/>
  <c r="C69"/>
  <c r="C68"/>
  <c r="C67"/>
  <c r="C71" s="1"/>
  <c r="C66"/>
  <c r="C65"/>
  <c r="C64"/>
  <c r="C70" s="1"/>
  <c r="C60"/>
  <c r="C59"/>
  <c r="C53"/>
  <c r="C52"/>
  <c r="C77"/>
  <c r="C87"/>
  <c r="C84"/>
  <c r="C89" s="1"/>
  <c r="C47"/>
  <c r="C94"/>
  <c r="C74"/>
  <c r="C78" s="1"/>
  <c r="B36" i="5"/>
  <c r="C36"/>
  <c r="C37" s="1"/>
  <c r="C38" s="1"/>
  <c r="A36"/>
  <c r="C40" i="1"/>
  <c r="C41" s="1"/>
  <c r="D18" i="7"/>
  <c r="C18"/>
  <c r="C22" i="9"/>
  <c r="C12"/>
  <c r="C15" s="1"/>
  <c r="C34" i="7"/>
  <c r="C35" s="1"/>
  <c r="F32"/>
  <c r="G32"/>
  <c r="B32"/>
  <c r="C32"/>
  <c r="C33" s="1"/>
  <c r="A32"/>
  <c r="AA29" i="6"/>
  <c r="AA28"/>
  <c r="D960"/>
  <c r="D961"/>
  <c r="D951"/>
  <c r="D952"/>
  <c r="D953"/>
  <c r="D954" s="1"/>
  <c r="D955" s="1"/>
  <c r="D956" s="1"/>
  <c r="D957" s="1"/>
  <c r="D958" s="1"/>
  <c r="D959" s="1"/>
  <c r="B21"/>
  <c r="C21"/>
  <c r="C22" s="1"/>
  <c r="A21"/>
  <c r="A17"/>
  <c r="D891"/>
  <c r="D892"/>
  <c r="D893" s="1"/>
  <c r="D894" s="1"/>
  <c r="D895" s="1"/>
  <c r="D896" s="1"/>
  <c r="D897" s="1"/>
  <c r="D898" s="1"/>
  <c r="D899" s="1"/>
  <c r="D900" s="1"/>
  <c r="D901" s="1"/>
  <c r="D902" s="1"/>
  <c r="D903" s="1"/>
  <c r="D904" s="1"/>
  <c r="D905" s="1"/>
  <c r="D906" s="1"/>
  <c r="D907" s="1"/>
  <c r="D908" s="1"/>
  <c r="D909" s="1"/>
  <c r="D910" s="1"/>
  <c r="D911" s="1"/>
  <c r="D912" s="1"/>
  <c r="D913" s="1"/>
  <c r="D914" s="1"/>
  <c r="D915" s="1"/>
  <c r="D916" s="1"/>
  <c r="D917" s="1"/>
  <c r="D918" s="1"/>
  <c r="D919" s="1"/>
  <c r="D920" s="1"/>
  <c r="D921" s="1"/>
  <c r="D922" s="1"/>
  <c r="D923" s="1"/>
  <c r="D924" s="1"/>
  <c r="D925" s="1"/>
  <c r="D926" s="1"/>
  <c r="D927" s="1"/>
  <c r="D928" s="1"/>
  <c r="D929" s="1"/>
  <c r="D930" s="1"/>
  <c r="D931" s="1"/>
  <c r="D932" s="1"/>
  <c r="D933" s="1"/>
  <c r="D934" s="1"/>
  <c r="D935" s="1"/>
  <c r="D936" s="1"/>
  <c r="D937" s="1"/>
  <c r="D938" s="1"/>
  <c r="D939" s="1"/>
  <c r="D940" s="1"/>
  <c r="D941" s="1"/>
  <c r="D942" s="1"/>
  <c r="D943" s="1"/>
  <c r="D944" s="1"/>
  <c r="D945" s="1"/>
  <c r="D946" s="1"/>
  <c r="D947" s="1"/>
  <c r="D948" s="1"/>
  <c r="D949" s="1"/>
  <c r="D950" s="1"/>
  <c r="B18"/>
  <c r="C18"/>
  <c r="A18"/>
  <c r="B17"/>
  <c r="C17"/>
  <c r="D842"/>
  <c r="D843"/>
  <c r="D844" s="1"/>
  <c r="D845" s="1"/>
  <c r="D846" s="1"/>
  <c r="D847" s="1"/>
  <c r="D848" s="1"/>
  <c r="D849" s="1"/>
  <c r="D850" s="1"/>
  <c r="D851" s="1"/>
  <c r="D852" s="1"/>
  <c r="D853" s="1"/>
  <c r="D854" s="1"/>
  <c r="D855" s="1"/>
  <c r="D856" s="1"/>
  <c r="D857" s="1"/>
  <c r="D858" s="1"/>
  <c r="D859" s="1"/>
  <c r="D860" s="1"/>
  <c r="D861" s="1"/>
  <c r="D862" s="1"/>
  <c r="D863" s="1"/>
  <c r="D864" s="1"/>
  <c r="D865" s="1"/>
  <c r="D866" s="1"/>
  <c r="D867" s="1"/>
  <c r="D868" s="1"/>
  <c r="D869" s="1"/>
  <c r="D870" s="1"/>
  <c r="D871" s="1"/>
  <c r="D872" s="1"/>
  <c r="D873" s="1"/>
  <c r="D874" s="1"/>
  <c r="D875" s="1"/>
  <c r="D876" s="1"/>
  <c r="D877" s="1"/>
  <c r="D878" s="1"/>
  <c r="D879" s="1"/>
  <c r="D880" s="1"/>
  <c r="D881" s="1"/>
  <c r="D882" s="1"/>
  <c r="D883" s="1"/>
  <c r="D884" s="1"/>
  <c r="D885" s="1"/>
  <c r="D886" s="1"/>
  <c r="D887" s="1"/>
  <c r="D888" s="1"/>
  <c r="D889" s="1"/>
  <c r="D890" s="1"/>
  <c r="D833"/>
  <c r="D834"/>
  <c r="D835" s="1"/>
  <c r="D836" s="1"/>
  <c r="D837" s="1"/>
  <c r="D838" s="1"/>
  <c r="D839" s="1"/>
  <c r="D840" s="1"/>
  <c r="D841" s="1"/>
  <c r="D828"/>
  <c r="D829"/>
  <c r="D830" s="1"/>
  <c r="D831" s="1"/>
  <c r="D832" s="1"/>
  <c r="D822"/>
  <c r="D823"/>
  <c r="D824"/>
  <c r="D825" s="1"/>
  <c r="D826" s="1"/>
  <c r="D827" s="1"/>
  <c r="D817"/>
  <c r="D818" s="1"/>
  <c r="D819" s="1"/>
  <c r="D820" s="1"/>
  <c r="D821" s="1"/>
  <c r="D816"/>
  <c r="D815"/>
  <c r="B7"/>
  <c r="C7"/>
  <c r="A7"/>
  <c r="B6"/>
  <c r="C6"/>
  <c r="A6"/>
  <c r="B15"/>
  <c r="C15"/>
  <c r="C16" s="1"/>
  <c r="D15"/>
  <c r="E15"/>
  <c r="F15"/>
  <c r="A15"/>
  <c r="C4"/>
  <c r="A5"/>
  <c r="B8"/>
  <c r="B3"/>
  <c r="A3"/>
  <c r="C19" i="4"/>
  <c r="D144"/>
  <c r="E144" s="1"/>
  <c r="F144" s="1"/>
  <c r="B144"/>
  <c r="D143"/>
  <c r="E143" s="1"/>
  <c r="F143" s="1"/>
  <c r="B143"/>
  <c r="D142"/>
  <c r="E142" s="1"/>
  <c r="F142" s="1"/>
  <c r="B142"/>
  <c r="D141"/>
  <c r="E141" s="1"/>
  <c r="F141" s="1"/>
  <c r="B141"/>
  <c r="B117"/>
  <c r="B118"/>
  <c r="B119"/>
  <c r="B116"/>
  <c r="D119"/>
  <c r="E119" s="1"/>
  <c r="F119" s="1"/>
  <c r="D118"/>
  <c r="E118" s="1"/>
  <c r="F118" s="1"/>
  <c r="D117"/>
  <c r="E117" s="1"/>
  <c r="F117" s="1"/>
  <c r="D116"/>
  <c r="E116" s="1"/>
  <c r="F116" s="1"/>
  <c r="D115"/>
  <c r="E115" s="1"/>
  <c r="F115" s="1"/>
  <c r="B115"/>
  <c r="D99"/>
  <c r="E99" s="1"/>
  <c r="F99" s="1"/>
  <c r="B99"/>
  <c r="D98"/>
  <c r="E98" s="1"/>
  <c r="F98" s="1"/>
  <c r="B98"/>
  <c r="D97"/>
  <c r="E97" s="1"/>
  <c r="F97" s="1"/>
  <c r="B97"/>
  <c r="E96"/>
  <c r="F96" s="1"/>
  <c r="D96"/>
  <c r="B96"/>
  <c r="D95"/>
  <c r="E95" s="1"/>
  <c r="F95" s="1"/>
  <c r="B95"/>
  <c r="D94"/>
  <c r="E94" s="1"/>
  <c r="F94" s="1"/>
  <c r="B94"/>
  <c r="D93"/>
  <c r="E93" s="1"/>
  <c r="F93" s="1"/>
  <c r="B93"/>
  <c r="E35"/>
  <c r="F35" s="1"/>
  <c r="E39"/>
  <c r="F39" s="1"/>
  <c r="E43"/>
  <c r="F43" s="1"/>
  <c r="D36"/>
  <c r="E36" s="1"/>
  <c r="F36" s="1"/>
  <c r="D37"/>
  <c r="E37" s="1"/>
  <c r="F37" s="1"/>
  <c r="D38"/>
  <c r="E38" s="1"/>
  <c r="F38" s="1"/>
  <c r="D39"/>
  <c r="D40"/>
  <c r="E40" s="1"/>
  <c r="F40" s="1"/>
  <c r="D41"/>
  <c r="E41" s="1"/>
  <c r="F41" s="1"/>
  <c r="D42"/>
  <c r="E42" s="1"/>
  <c r="F42" s="1"/>
  <c r="D43"/>
  <c r="D44"/>
  <c r="E44" s="1"/>
  <c r="F44" s="1"/>
  <c r="D45"/>
  <c r="E45" s="1"/>
  <c r="F45" s="1"/>
  <c r="D46"/>
  <c r="E46" s="1"/>
  <c r="F46" s="1"/>
  <c r="D35"/>
  <c r="B37"/>
  <c r="B38"/>
  <c r="B39"/>
  <c r="B40"/>
  <c r="B41"/>
  <c r="B42"/>
  <c r="B43"/>
  <c r="B44"/>
  <c r="B45"/>
  <c r="B46"/>
  <c r="B36"/>
  <c r="B35"/>
  <c r="D12" i="7"/>
  <c r="C29"/>
  <c r="D13" s="1"/>
  <c r="C26"/>
  <c r="C27" s="1"/>
  <c r="C24"/>
  <c r="C11"/>
  <c r="C31" i="5"/>
  <c r="C18" i="12" s="1"/>
  <c r="H46" i="6"/>
  <c r="H47"/>
  <c r="H48"/>
  <c r="H49"/>
  <c r="H50"/>
  <c r="H51"/>
  <c r="H52"/>
  <c r="H53"/>
  <c r="H54"/>
  <c r="H55"/>
  <c r="H56"/>
  <c r="H57"/>
  <c r="H58"/>
  <c r="H59"/>
  <c r="H60"/>
  <c r="H61"/>
  <c r="H62"/>
  <c r="H63"/>
  <c r="H64"/>
  <c r="H65"/>
  <c r="H66"/>
  <c r="H67"/>
  <c r="H68"/>
  <c r="H69"/>
  <c r="H70"/>
  <c r="H71"/>
  <c r="H72"/>
  <c r="H73"/>
  <c r="H74"/>
  <c r="H75"/>
  <c r="H76"/>
  <c r="H77"/>
  <c r="H78"/>
  <c r="H79"/>
  <c r="H80"/>
  <c r="H81"/>
  <c r="H82"/>
  <c r="H83"/>
  <c r="H84"/>
  <c r="H85"/>
  <c r="H86"/>
  <c r="H87"/>
  <c r="H88"/>
  <c r="H89"/>
  <c r="H90"/>
  <c r="H91"/>
  <c r="H92"/>
  <c r="H93"/>
  <c r="H94"/>
  <c r="H95"/>
  <c r="H96"/>
  <c r="H97"/>
  <c r="H98"/>
  <c r="H99"/>
  <c r="H100"/>
  <c r="H101"/>
  <c r="H102"/>
  <c r="H103"/>
  <c r="H104"/>
  <c r="H105"/>
  <c r="H106"/>
  <c r="H107"/>
  <c r="H108"/>
  <c r="H109"/>
  <c r="H110"/>
  <c r="H111"/>
  <c r="H112"/>
  <c r="H113"/>
  <c r="H114"/>
  <c r="H115"/>
  <c r="H116"/>
  <c r="H117"/>
  <c r="H118"/>
  <c r="H119"/>
  <c r="H120"/>
  <c r="H121"/>
  <c r="H122"/>
  <c r="H123"/>
  <c r="H124"/>
  <c r="H125"/>
  <c r="H126"/>
  <c r="H127"/>
  <c r="H128"/>
  <c r="H129"/>
  <c r="H130"/>
  <c r="H131"/>
  <c r="H132"/>
  <c r="H133"/>
  <c r="H134"/>
  <c r="H135"/>
  <c r="H136"/>
  <c r="H137"/>
  <c r="H138"/>
  <c r="H139"/>
  <c r="H140"/>
  <c r="H141"/>
  <c r="H142"/>
  <c r="H143"/>
  <c r="H144"/>
  <c r="H145"/>
  <c r="H146"/>
  <c r="H147"/>
  <c r="H148"/>
  <c r="H149"/>
  <c r="H150"/>
  <c r="H151"/>
  <c r="H152"/>
  <c r="H153"/>
  <c r="H154"/>
  <c r="H155"/>
  <c r="H156"/>
  <c r="H157"/>
  <c r="H158"/>
  <c r="H159"/>
  <c r="H160"/>
  <c r="H161"/>
  <c r="H162"/>
  <c r="H163"/>
  <c r="H164"/>
  <c r="H165"/>
  <c r="H166"/>
  <c r="H167"/>
  <c r="H168"/>
  <c r="H169"/>
  <c r="H170"/>
  <c r="H171"/>
  <c r="H172"/>
  <c r="H173"/>
  <c r="H174"/>
  <c r="H175"/>
  <c r="H176"/>
  <c r="H177"/>
  <c r="H178"/>
  <c r="H179"/>
  <c r="H180"/>
  <c r="H181"/>
  <c r="H182"/>
  <c r="H183"/>
  <c r="H184"/>
  <c r="H185"/>
  <c r="H186"/>
  <c r="H187"/>
  <c r="H188"/>
  <c r="H189"/>
  <c r="H190"/>
  <c r="H191"/>
  <c r="H192"/>
  <c r="H193"/>
  <c r="H194"/>
  <c r="H195"/>
  <c r="H196"/>
  <c r="H197"/>
  <c r="H198"/>
  <c r="H199"/>
  <c r="H200"/>
  <c r="H201"/>
  <c r="H202"/>
  <c r="H203"/>
  <c r="H204"/>
  <c r="H205"/>
  <c r="H206"/>
  <c r="H207"/>
  <c r="H208"/>
  <c r="H209"/>
  <c r="H210"/>
  <c r="H211"/>
  <c r="H212"/>
  <c r="H213"/>
  <c r="H214"/>
  <c r="H215"/>
  <c r="H216"/>
  <c r="H217"/>
  <c r="H218"/>
  <c r="H219"/>
  <c r="H220"/>
  <c r="H221"/>
  <c r="H222"/>
  <c r="H223"/>
  <c r="H224"/>
  <c r="H225"/>
  <c r="H226"/>
  <c r="H227"/>
  <c r="H228"/>
  <c r="H229"/>
  <c r="H230"/>
  <c r="H231"/>
  <c r="H232"/>
  <c r="H233"/>
  <c r="H234"/>
  <c r="H235"/>
  <c r="H236"/>
  <c r="H237"/>
  <c r="H238"/>
  <c r="H239"/>
  <c r="H240"/>
  <c r="H241"/>
  <c r="H242"/>
  <c r="H243"/>
  <c r="H244"/>
  <c r="H245"/>
  <c r="H246"/>
  <c r="H247"/>
  <c r="H248"/>
  <c r="H249"/>
  <c r="H250"/>
  <c r="H251"/>
  <c r="H252"/>
  <c r="H253"/>
  <c r="H254"/>
  <c r="H255"/>
  <c r="H256"/>
  <c r="H257"/>
  <c r="H258"/>
  <c r="H259"/>
  <c r="H260"/>
  <c r="H261"/>
  <c r="H262"/>
  <c r="H263"/>
  <c r="H264"/>
  <c r="H265"/>
  <c r="H266"/>
  <c r="H267"/>
  <c r="H268"/>
  <c r="H269"/>
  <c r="H270"/>
  <c r="H271"/>
  <c r="H272"/>
  <c r="H273"/>
  <c r="H274"/>
  <c r="H275"/>
  <c r="H276"/>
  <c r="H277"/>
  <c r="H278"/>
  <c r="H279"/>
  <c r="H280"/>
  <c r="H281"/>
  <c r="H282"/>
  <c r="H283"/>
  <c r="H284"/>
  <c r="H285"/>
  <c r="H286"/>
  <c r="H287"/>
  <c r="H288"/>
  <c r="H289"/>
  <c r="H290"/>
  <c r="H291"/>
  <c r="H292"/>
  <c r="H293"/>
  <c r="H294"/>
  <c r="H295"/>
  <c r="H296"/>
  <c r="H297"/>
  <c r="H298"/>
  <c r="H299"/>
  <c r="H300"/>
  <c r="H301"/>
  <c r="H302"/>
  <c r="H303"/>
  <c r="H304"/>
  <c r="H305"/>
  <c r="H306"/>
  <c r="H307"/>
  <c r="H308"/>
  <c r="H309"/>
  <c r="H310"/>
  <c r="H311"/>
  <c r="H312"/>
  <c r="H313"/>
  <c r="H314"/>
  <c r="H315"/>
  <c r="H316"/>
  <c r="H317"/>
  <c r="H318"/>
  <c r="H319"/>
  <c r="H320"/>
  <c r="H321"/>
  <c r="H322"/>
  <c r="H323"/>
  <c r="H324"/>
  <c r="H325"/>
  <c r="H326"/>
  <c r="H327"/>
  <c r="H328"/>
  <c r="H329"/>
  <c r="H330"/>
  <c r="H331"/>
  <c r="H332"/>
  <c r="H333"/>
  <c r="H334"/>
  <c r="H335"/>
  <c r="H336"/>
  <c r="H337"/>
  <c r="H338"/>
  <c r="H339"/>
  <c r="H340"/>
  <c r="H341"/>
  <c r="H342"/>
  <c r="H343"/>
  <c r="H344"/>
  <c r="H345"/>
  <c r="H346"/>
  <c r="H347"/>
  <c r="H348"/>
  <c r="H349"/>
  <c r="H350"/>
  <c r="H351"/>
  <c r="H352"/>
  <c r="H353"/>
  <c r="H354"/>
  <c r="H355"/>
  <c r="H356"/>
  <c r="H357"/>
  <c r="H358"/>
  <c r="H359"/>
  <c r="H360"/>
  <c r="H361"/>
  <c r="H362"/>
  <c r="H363"/>
  <c r="H364"/>
  <c r="H365"/>
  <c r="H366"/>
  <c r="H367"/>
  <c r="H368"/>
  <c r="H369"/>
  <c r="H370"/>
  <c r="H371"/>
  <c r="H372"/>
  <c r="H373"/>
  <c r="H374"/>
  <c r="H375"/>
  <c r="H376"/>
  <c r="H377"/>
  <c r="H378"/>
  <c r="H379"/>
  <c r="H380"/>
  <c r="H381"/>
  <c r="H382"/>
  <c r="H383"/>
  <c r="H384"/>
  <c r="H385"/>
  <c r="H386"/>
  <c r="H387"/>
  <c r="H388"/>
  <c r="H389"/>
  <c r="H390"/>
  <c r="H391"/>
  <c r="H392"/>
  <c r="H393"/>
  <c r="H394"/>
  <c r="H395"/>
  <c r="H396"/>
  <c r="H397"/>
  <c r="H398"/>
  <c r="H399"/>
  <c r="H400"/>
  <c r="H401"/>
  <c r="H402"/>
  <c r="H403"/>
  <c r="H404"/>
  <c r="H405"/>
  <c r="H406"/>
  <c r="H407"/>
  <c r="H408"/>
  <c r="H409"/>
  <c r="H410"/>
  <c r="H411"/>
  <c r="H412"/>
  <c r="H413"/>
  <c r="H414"/>
  <c r="H415"/>
  <c r="H416"/>
  <c r="H417"/>
  <c r="H418"/>
  <c r="H419"/>
  <c r="H420"/>
  <c r="H421"/>
  <c r="H422"/>
  <c r="H423"/>
  <c r="H424"/>
  <c r="H425"/>
  <c r="H426"/>
  <c r="H427"/>
  <c r="H428"/>
  <c r="H429"/>
  <c r="H430"/>
  <c r="H431"/>
  <c r="H432"/>
  <c r="H433"/>
  <c r="H434"/>
  <c r="H435"/>
  <c r="H436"/>
  <c r="H437"/>
  <c r="H438"/>
  <c r="H439"/>
  <c r="H440"/>
  <c r="H441"/>
  <c r="H442"/>
  <c r="H443"/>
  <c r="H444"/>
  <c r="H445"/>
  <c r="H446"/>
  <c r="H447"/>
  <c r="H448"/>
  <c r="H449"/>
  <c r="H450"/>
  <c r="H451"/>
  <c r="H452"/>
  <c r="H453"/>
  <c r="H454"/>
  <c r="H455"/>
  <c r="H456"/>
  <c r="H457"/>
  <c r="H458"/>
  <c r="H459"/>
  <c r="H460"/>
  <c r="H461"/>
  <c r="H462"/>
  <c r="H463"/>
  <c r="H464"/>
  <c r="H465"/>
  <c r="H466"/>
  <c r="H467"/>
  <c r="H468"/>
  <c r="H469"/>
  <c r="H470"/>
  <c r="H471"/>
  <c r="H472"/>
  <c r="H473"/>
  <c r="H474"/>
  <c r="H475"/>
  <c r="H476"/>
  <c r="H477"/>
  <c r="H478"/>
  <c r="H479"/>
  <c r="H480"/>
  <c r="H481"/>
  <c r="H482"/>
  <c r="H483"/>
  <c r="H484"/>
  <c r="H485"/>
  <c r="H486"/>
  <c r="H487"/>
  <c r="H488"/>
  <c r="H489"/>
  <c r="H490"/>
  <c r="H491"/>
  <c r="H492"/>
  <c r="H493"/>
  <c r="H494"/>
  <c r="H495"/>
  <c r="H496"/>
  <c r="H497"/>
  <c r="H498"/>
  <c r="H499"/>
  <c r="H500"/>
  <c r="H501"/>
  <c r="H502"/>
  <c r="H503"/>
  <c r="H504"/>
  <c r="H505"/>
  <c r="H506"/>
  <c r="H507"/>
  <c r="H508"/>
  <c r="H509"/>
  <c r="H510"/>
  <c r="H511"/>
  <c r="H512"/>
  <c r="H513"/>
  <c r="H514"/>
  <c r="H515"/>
  <c r="H516"/>
  <c r="H517"/>
  <c r="H518"/>
  <c r="H519"/>
  <c r="H520"/>
  <c r="H521"/>
  <c r="H522"/>
  <c r="H523"/>
  <c r="H524"/>
  <c r="H525"/>
  <c r="H526"/>
  <c r="H527"/>
  <c r="H528"/>
  <c r="H529"/>
  <c r="H530"/>
  <c r="H531"/>
  <c r="H532"/>
  <c r="H533"/>
  <c r="H534"/>
  <c r="H535"/>
  <c r="H536"/>
  <c r="H537"/>
  <c r="H538"/>
  <c r="H539"/>
  <c r="H540"/>
  <c r="H541"/>
  <c r="H542"/>
  <c r="H543"/>
  <c r="H544"/>
  <c r="H545"/>
  <c r="H546"/>
  <c r="H547"/>
  <c r="H548"/>
  <c r="H549"/>
  <c r="H550"/>
  <c r="H551"/>
  <c r="H552"/>
  <c r="H553"/>
  <c r="H554"/>
  <c r="H555"/>
  <c r="H556"/>
  <c r="H557"/>
  <c r="H558"/>
  <c r="H559"/>
  <c r="H560"/>
  <c r="H561"/>
  <c r="H562"/>
  <c r="H563"/>
  <c r="H564"/>
  <c r="H565"/>
  <c r="H566"/>
  <c r="H567"/>
  <c r="H568"/>
  <c r="H569"/>
  <c r="H570"/>
  <c r="H571"/>
  <c r="H572"/>
  <c r="H573"/>
  <c r="H574"/>
  <c r="H575"/>
  <c r="H576"/>
  <c r="H577"/>
  <c r="H578"/>
  <c r="H579"/>
  <c r="H580"/>
  <c r="H581"/>
  <c r="H582"/>
  <c r="H583"/>
  <c r="H584"/>
  <c r="H585"/>
  <c r="H586"/>
  <c r="H587"/>
  <c r="H588"/>
  <c r="H589"/>
  <c r="H590"/>
  <c r="H591"/>
  <c r="H592"/>
  <c r="H593"/>
  <c r="H594"/>
  <c r="H595"/>
  <c r="H596"/>
  <c r="H597"/>
  <c r="H598"/>
  <c r="H599"/>
  <c r="H600"/>
  <c r="H601"/>
  <c r="H602"/>
  <c r="H603"/>
  <c r="H604"/>
  <c r="H605"/>
  <c r="H606"/>
  <c r="H607"/>
  <c r="H608"/>
  <c r="H609"/>
  <c r="H610"/>
  <c r="H611"/>
  <c r="H612"/>
  <c r="H613"/>
  <c r="H614"/>
  <c r="H615"/>
  <c r="H616"/>
  <c r="H617"/>
  <c r="H618"/>
  <c r="H619"/>
  <c r="H620"/>
  <c r="H621"/>
  <c r="H622"/>
  <c r="H623"/>
  <c r="H624"/>
  <c r="H625"/>
  <c r="H626"/>
  <c r="H627"/>
  <c r="H628"/>
  <c r="H629"/>
  <c r="H630"/>
  <c r="H631"/>
  <c r="H632"/>
  <c r="H633"/>
  <c r="H634"/>
  <c r="H635"/>
  <c r="H636"/>
  <c r="H637"/>
  <c r="H638"/>
  <c r="H639"/>
  <c r="H640"/>
  <c r="H641"/>
  <c r="H642"/>
  <c r="H643"/>
  <c r="H644"/>
  <c r="H645"/>
  <c r="H646"/>
  <c r="H647"/>
  <c r="H648"/>
  <c r="H649"/>
  <c r="H650"/>
  <c r="H651"/>
  <c r="H652"/>
  <c r="H653"/>
  <c r="H654"/>
  <c r="H655"/>
  <c r="H656"/>
  <c r="H657"/>
  <c r="H658"/>
  <c r="H659"/>
  <c r="H660"/>
  <c r="H661"/>
  <c r="H662"/>
  <c r="H663"/>
  <c r="H664"/>
  <c r="H665"/>
  <c r="H666"/>
  <c r="H667"/>
  <c r="H668"/>
  <c r="H669"/>
  <c r="H670"/>
  <c r="H671"/>
  <c r="H672"/>
  <c r="H673"/>
  <c r="H674"/>
  <c r="H675"/>
  <c r="H676"/>
  <c r="H677"/>
  <c r="H678"/>
  <c r="H679"/>
  <c r="H680"/>
  <c r="H681"/>
  <c r="H682"/>
  <c r="H683"/>
  <c r="H684"/>
  <c r="H685"/>
  <c r="H686"/>
  <c r="H687"/>
  <c r="H688"/>
  <c r="H689"/>
  <c r="H690"/>
  <c r="H691"/>
  <c r="H692"/>
  <c r="H693"/>
  <c r="H694"/>
  <c r="H695"/>
  <c r="H696"/>
  <c r="H697"/>
  <c r="H698"/>
  <c r="H699"/>
  <c r="H700"/>
  <c r="H701"/>
  <c r="H702"/>
  <c r="H703"/>
  <c r="H704"/>
  <c r="H705"/>
  <c r="H706"/>
  <c r="H707"/>
  <c r="H708"/>
  <c r="H709"/>
  <c r="H710"/>
  <c r="H711"/>
  <c r="H712"/>
  <c r="H713"/>
  <c r="H714"/>
  <c r="H715"/>
  <c r="H716"/>
  <c r="H717"/>
  <c r="H718"/>
  <c r="H719"/>
  <c r="H720"/>
  <c r="H721"/>
  <c r="H722"/>
  <c r="H723"/>
  <c r="H724"/>
  <c r="H725"/>
  <c r="H726"/>
  <c r="H727"/>
  <c r="H728"/>
  <c r="H729"/>
  <c r="H730"/>
  <c r="H731"/>
  <c r="H732"/>
  <c r="H733"/>
  <c r="H734"/>
  <c r="H735"/>
  <c r="H736"/>
  <c r="H737"/>
  <c r="H738"/>
  <c r="H739"/>
  <c r="H740"/>
  <c r="H741"/>
  <c r="H742"/>
  <c r="H743"/>
  <c r="H744"/>
  <c r="H745"/>
  <c r="H746"/>
  <c r="H747"/>
  <c r="H748"/>
  <c r="H749"/>
  <c r="H750"/>
  <c r="H751"/>
  <c r="H752"/>
  <c r="H753"/>
  <c r="H754"/>
  <c r="H755"/>
  <c r="H756"/>
  <c r="H757"/>
  <c r="H758"/>
  <c r="H759"/>
  <c r="H760"/>
  <c r="H761"/>
  <c r="H762"/>
  <c r="H763"/>
  <c r="H764"/>
  <c r="H765"/>
  <c r="H766"/>
  <c r="H767"/>
  <c r="H768"/>
  <c r="H769"/>
  <c r="H770"/>
  <c r="H771"/>
  <c r="H772"/>
  <c r="H773"/>
  <c r="H774"/>
  <c r="H775"/>
  <c r="H776"/>
  <c r="H777"/>
  <c r="H778"/>
  <c r="H779"/>
  <c r="H780"/>
  <c r="H781"/>
  <c r="H782"/>
  <c r="H783"/>
  <c r="H784"/>
  <c r="H785"/>
  <c r="H786"/>
  <c r="H787"/>
  <c r="H788"/>
  <c r="H789"/>
  <c r="H790"/>
  <c r="H791"/>
  <c r="H792"/>
  <c r="H793"/>
  <c r="H794"/>
  <c r="H795"/>
  <c r="H796"/>
  <c r="H797"/>
  <c r="H798"/>
  <c r="H799"/>
  <c r="H800"/>
  <c r="H801"/>
  <c r="H802"/>
  <c r="H803"/>
  <c r="H804"/>
  <c r="H805"/>
  <c r="H806"/>
  <c r="H807"/>
  <c r="H808"/>
  <c r="H809"/>
  <c r="H810"/>
  <c r="H811"/>
  <c r="H812"/>
  <c r="H813"/>
  <c r="H814"/>
  <c r="H45"/>
  <c r="G46"/>
  <c r="G47"/>
  <c r="G48"/>
  <c r="G49"/>
  <c r="G50"/>
  <c r="G51"/>
  <c r="G52"/>
  <c r="G53"/>
  <c r="G54"/>
  <c r="G55"/>
  <c r="G56"/>
  <c r="G57"/>
  <c r="G58"/>
  <c r="G59"/>
  <c r="G60"/>
  <c r="G61"/>
  <c r="G62"/>
  <c r="G63"/>
  <c r="G64"/>
  <c r="G65"/>
  <c r="G66"/>
  <c r="G67"/>
  <c r="G68"/>
  <c r="G69"/>
  <c r="G70"/>
  <c r="G71"/>
  <c r="G72"/>
  <c r="G73"/>
  <c r="G74"/>
  <c r="G75"/>
  <c r="G76"/>
  <c r="G77"/>
  <c r="G78"/>
  <c r="G79"/>
  <c r="G80"/>
  <c r="G81"/>
  <c r="G82"/>
  <c r="G83"/>
  <c r="G84"/>
  <c r="G85"/>
  <c r="G86"/>
  <c r="G87"/>
  <c r="G88"/>
  <c r="G89"/>
  <c r="G90"/>
  <c r="G91"/>
  <c r="G92"/>
  <c r="G93"/>
  <c r="G94"/>
  <c r="G95"/>
  <c r="G96"/>
  <c r="G97"/>
  <c r="G98"/>
  <c r="G99"/>
  <c r="G100"/>
  <c r="G101"/>
  <c r="G102"/>
  <c r="G103"/>
  <c r="G104"/>
  <c r="G105"/>
  <c r="G106"/>
  <c r="G107"/>
  <c r="G108"/>
  <c r="G109"/>
  <c r="G110"/>
  <c r="G111"/>
  <c r="G112"/>
  <c r="G113"/>
  <c r="G114"/>
  <c r="G115"/>
  <c r="G116"/>
  <c r="G117"/>
  <c r="G118"/>
  <c r="G119"/>
  <c r="G120"/>
  <c r="G121"/>
  <c r="G122"/>
  <c r="G123"/>
  <c r="G124"/>
  <c r="G125"/>
  <c r="G126"/>
  <c r="G127"/>
  <c r="G128"/>
  <c r="G129"/>
  <c r="G130"/>
  <c r="G131"/>
  <c r="G132"/>
  <c r="G133"/>
  <c r="G134"/>
  <c r="G135"/>
  <c r="G136"/>
  <c r="G137"/>
  <c r="G138"/>
  <c r="G139"/>
  <c r="G140"/>
  <c r="G141"/>
  <c r="G142"/>
  <c r="G143"/>
  <c r="G144"/>
  <c r="G145"/>
  <c r="G146"/>
  <c r="G147"/>
  <c r="G148"/>
  <c r="G149"/>
  <c r="G150"/>
  <c r="G151"/>
  <c r="G152"/>
  <c r="G153"/>
  <c r="G154"/>
  <c r="G155"/>
  <c r="G156"/>
  <c r="G157"/>
  <c r="G158"/>
  <c r="G159"/>
  <c r="G160"/>
  <c r="G161"/>
  <c r="G162"/>
  <c r="G163"/>
  <c r="G164"/>
  <c r="G165"/>
  <c r="G166"/>
  <c r="G167"/>
  <c r="G168"/>
  <c r="G169"/>
  <c r="G170"/>
  <c r="G171"/>
  <c r="G172"/>
  <c r="G173"/>
  <c r="G174"/>
  <c r="G175"/>
  <c r="G176"/>
  <c r="G177"/>
  <c r="G178"/>
  <c r="G179"/>
  <c r="G180"/>
  <c r="G181"/>
  <c r="G182"/>
  <c r="G183"/>
  <c r="G184"/>
  <c r="G185"/>
  <c r="G186"/>
  <c r="G187"/>
  <c r="G188"/>
  <c r="G189"/>
  <c r="G190"/>
  <c r="G191"/>
  <c r="G192"/>
  <c r="G193"/>
  <c r="G194"/>
  <c r="G195"/>
  <c r="G196"/>
  <c r="G197"/>
  <c r="G198"/>
  <c r="G199"/>
  <c r="G200"/>
  <c r="G201"/>
  <c r="G202"/>
  <c r="G203"/>
  <c r="G204"/>
  <c r="G205"/>
  <c r="G206"/>
  <c r="G207"/>
  <c r="G208"/>
  <c r="G209"/>
  <c r="G210"/>
  <c r="G211"/>
  <c r="G212"/>
  <c r="G213"/>
  <c r="G214"/>
  <c r="G215"/>
  <c r="G216"/>
  <c r="G217"/>
  <c r="G218"/>
  <c r="G219"/>
  <c r="G220"/>
  <c r="G221"/>
  <c r="G222"/>
  <c r="G223"/>
  <c r="G224"/>
  <c r="G225"/>
  <c r="G226"/>
  <c r="G227"/>
  <c r="G228"/>
  <c r="G229"/>
  <c r="G230"/>
  <c r="G231"/>
  <c r="G232"/>
  <c r="G233"/>
  <c r="G234"/>
  <c r="G235"/>
  <c r="G236"/>
  <c r="G237"/>
  <c r="G238"/>
  <c r="G239"/>
  <c r="G240"/>
  <c r="G241"/>
  <c r="G242"/>
  <c r="G243"/>
  <c r="G244"/>
  <c r="G245"/>
  <c r="G246"/>
  <c r="G247"/>
  <c r="G248"/>
  <c r="G249"/>
  <c r="G250"/>
  <c r="G251"/>
  <c r="G252"/>
  <c r="G253"/>
  <c r="G254"/>
  <c r="G255"/>
  <c r="G256"/>
  <c r="G257"/>
  <c r="G258"/>
  <c r="G259"/>
  <c r="G260"/>
  <c r="G261"/>
  <c r="G262"/>
  <c r="G263"/>
  <c r="G264"/>
  <c r="G265"/>
  <c r="G266"/>
  <c r="G267"/>
  <c r="G268"/>
  <c r="G269"/>
  <c r="G270"/>
  <c r="G271"/>
  <c r="G272"/>
  <c r="G273"/>
  <c r="G274"/>
  <c r="G275"/>
  <c r="G276"/>
  <c r="G277"/>
  <c r="G278"/>
  <c r="G279"/>
  <c r="G280"/>
  <c r="G281"/>
  <c r="G282"/>
  <c r="G283"/>
  <c r="G284"/>
  <c r="G285"/>
  <c r="G286"/>
  <c r="G287"/>
  <c r="G288"/>
  <c r="G289"/>
  <c r="G290"/>
  <c r="G291"/>
  <c r="G292"/>
  <c r="G293"/>
  <c r="G294"/>
  <c r="G295"/>
  <c r="G296"/>
  <c r="G297"/>
  <c r="G298"/>
  <c r="G299"/>
  <c r="G300"/>
  <c r="G301"/>
  <c r="G302"/>
  <c r="G303"/>
  <c r="G304"/>
  <c r="G305"/>
  <c r="G306"/>
  <c r="G307"/>
  <c r="G308"/>
  <c r="G309"/>
  <c r="G310"/>
  <c r="G311"/>
  <c r="G312"/>
  <c r="G313"/>
  <c r="G314"/>
  <c r="G315"/>
  <c r="G316"/>
  <c r="G317"/>
  <c r="G318"/>
  <c r="G319"/>
  <c r="G320"/>
  <c r="G321"/>
  <c r="G322"/>
  <c r="G323"/>
  <c r="G324"/>
  <c r="G325"/>
  <c r="G326"/>
  <c r="G327"/>
  <c r="G328"/>
  <c r="G329"/>
  <c r="G330"/>
  <c r="G331"/>
  <c r="G332"/>
  <c r="G333"/>
  <c r="G334"/>
  <c r="G335"/>
  <c r="G336"/>
  <c r="G337"/>
  <c r="G338"/>
  <c r="G339"/>
  <c r="G340"/>
  <c r="G341"/>
  <c r="G342"/>
  <c r="G343"/>
  <c r="G344"/>
  <c r="G345"/>
  <c r="G346"/>
  <c r="G347"/>
  <c r="G348"/>
  <c r="G349"/>
  <c r="G350"/>
  <c r="G351"/>
  <c r="G352"/>
  <c r="G353"/>
  <c r="G354"/>
  <c r="G355"/>
  <c r="G356"/>
  <c r="G357"/>
  <c r="G358"/>
  <c r="G359"/>
  <c r="G360"/>
  <c r="G361"/>
  <c r="G362"/>
  <c r="G363"/>
  <c r="G364"/>
  <c r="G365"/>
  <c r="G366"/>
  <c r="G367"/>
  <c r="G368"/>
  <c r="G369"/>
  <c r="G370"/>
  <c r="G371"/>
  <c r="G372"/>
  <c r="G373"/>
  <c r="G374"/>
  <c r="G375"/>
  <c r="G376"/>
  <c r="G377"/>
  <c r="G378"/>
  <c r="G379"/>
  <c r="G380"/>
  <c r="G381"/>
  <c r="G382"/>
  <c r="G383"/>
  <c r="G384"/>
  <c r="G385"/>
  <c r="G386"/>
  <c r="G387"/>
  <c r="G388"/>
  <c r="G389"/>
  <c r="G390"/>
  <c r="G391"/>
  <c r="G392"/>
  <c r="G393"/>
  <c r="G394"/>
  <c r="G395"/>
  <c r="G396"/>
  <c r="G397"/>
  <c r="G398"/>
  <c r="G399"/>
  <c r="G400"/>
  <c r="G401"/>
  <c r="G402"/>
  <c r="G403"/>
  <c r="G404"/>
  <c r="G405"/>
  <c r="G406"/>
  <c r="G407"/>
  <c r="G408"/>
  <c r="G409"/>
  <c r="G410"/>
  <c r="G411"/>
  <c r="G412"/>
  <c r="G413"/>
  <c r="G414"/>
  <c r="G415"/>
  <c r="G416"/>
  <c r="G417"/>
  <c r="G418"/>
  <c r="G419"/>
  <c r="G420"/>
  <c r="G421"/>
  <c r="G422"/>
  <c r="G423"/>
  <c r="G424"/>
  <c r="G425"/>
  <c r="G426"/>
  <c r="G427"/>
  <c r="G428"/>
  <c r="G429"/>
  <c r="G430"/>
  <c r="G431"/>
  <c r="G432"/>
  <c r="G433"/>
  <c r="G434"/>
  <c r="G435"/>
  <c r="G436"/>
  <c r="G437"/>
  <c r="G438"/>
  <c r="G439"/>
  <c r="G440"/>
  <c r="G441"/>
  <c r="G442"/>
  <c r="G443"/>
  <c r="G444"/>
  <c r="G445"/>
  <c r="G446"/>
  <c r="G447"/>
  <c r="G448"/>
  <c r="G449"/>
  <c r="G450"/>
  <c r="G451"/>
  <c r="G452"/>
  <c r="G453"/>
  <c r="G454"/>
  <c r="G455"/>
  <c r="G456"/>
  <c r="G457"/>
  <c r="G458"/>
  <c r="G459"/>
  <c r="G460"/>
  <c r="G461"/>
  <c r="G462"/>
  <c r="G463"/>
  <c r="G464"/>
  <c r="G465"/>
  <c r="G466"/>
  <c r="G467"/>
  <c r="G468"/>
  <c r="G469"/>
  <c r="G470"/>
  <c r="G471"/>
  <c r="G472"/>
  <c r="G473"/>
  <c r="G474"/>
  <c r="G475"/>
  <c r="G476"/>
  <c r="G477"/>
  <c r="G478"/>
  <c r="G479"/>
  <c r="G480"/>
  <c r="G481"/>
  <c r="G482"/>
  <c r="G483"/>
  <c r="G484"/>
  <c r="G485"/>
  <c r="G486"/>
  <c r="G487"/>
  <c r="G488"/>
  <c r="G489"/>
  <c r="G490"/>
  <c r="G491"/>
  <c r="G492"/>
  <c r="G493"/>
  <c r="G494"/>
  <c r="G495"/>
  <c r="G496"/>
  <c r="G497"/>
  <c r="G498"/>
  <c r="G499"/>
  <c r="G500"/>
  <c r="G501"/>
  <c r="G502"/>
  <c r="G503"/>
  <c r="G504"/>
  <c r="G505"/>
  <c r="G506"/>
  <c r="G507"/>
  <c r="G508"/>
  <c r="G509"/>
  <c r="G510"/>
  <c r="G511"/>
  <c r="G512"/>
  <c r="G513"/>
  <c r="G514"/>
  <c r="G515"/>
  <c r="G516"/>
  <c r="G517"/>
  <c r="G518"/>
  <c r="G519"/>
  <c r="G520"/>
  <c r="G521"/>
  <c r="G522"/>
  <c r="G523"/>
  <c r="G524"/>
  <c r="G525"/>
  <c r="G526"/>
  <c r="G527"/>
  <c r="G528"/>
  <c r="G529"/>
  <c r="G530"/>
  <c r="G531"/>
  <c r="G532"/>
  <c r="G533"/>
  <c r="G534"/>
  <c r="G535"/>
  <c r="G536"/>
  <c r="G537"/>
  <c r="G538"/>
  <c r="G539"/>
  <c r="G540"/>
  <c r="G541"/>
  <c r="G542"/>
  <c r="G543"/>
  <c r="G544"/>
  <c r="G545"/>
  <c r="G546"/>
  <c r="G547"/>
  <c r="G548"/>
  <c r="G549"/>
  <c r="G550"/>
  <c r="G551"/>
  <c r="G552"/>
  <c r="G553"/>
  <c r="G554"/>
  <c r="G555"/>
  <c r="G556"/>
  <c r="G557"/>
  <c r="G558"/>
  <c r="G559"/>
  <c r="G560"/>
  <c r="G561"/>
  <c r="G562"/>
  <c r="G563"/>
  <c r="G564"/>
  <c r="G565"/>
  <c r="G566"/>
  <c r="G567"/>
  <c r="G568"/>
  <c r="G569"/>
  <c r="G570"/>
  <c r="G571"/>
  <c r="G572"/>
  <c r="G573"/>
  <c r="G574"/>
  <c r="G575"/>
  <c r="G576"/>
  <c r="G577"/>
  <c r="G578"/>
  <c r="G579"/>
  <c r="G580"/>
  <c r="G581"/>
  <c r="G582"/>
  <c r="G583"/>
  <c r="G584"/>
  <c r="G585"/>
  <c r="G586"/>
  <c r="G587"/>
  <c r="G588"/>
  <c r="G589"/>
  <c r="G590"/>
  <c r="G591"/>
  <c r="G592"/>
  <c r="G593"/>
  <c r="G594"/>
  <c r="G595"/>
  <c r="G596"/>
  <c r="G597"/>
  <c r="G598"/>
  <c r="G599"/>
  <c r="G600"/>
  <c r="G601"/>
  <c r="G602"/>
  <c r="G603"/>
  <c r="G604"/>
  <c r="G605"/>
  <c r="G606"/>
  <c r="G607"/>
  <c r="G608"/>
  <c r="G609"/>
  <c r="G610"/>
  <c r="G611"/>
  <c r="G612"/>
  <c r="G613"/>
  <c r="G614"/>
  <c r="G615"/>
  <c r="G616"/>
  <c r="G617"/>
  <c r="G618"/>
  <c r="G619"/>
  <c r="G620"/>
  <c r="G621"/>
  <c r="G622"/>
  <c r="G623"/>
  <c r="G624"/>
  <c r="G625"/>
  <c r="G626"/>
  <c r="G627"/>
  <c r="G628"/>
  <c r="G629"/>
  <c r="G630"/>
  <c r="G631"/>
  <c r="G632"/>
  <c r="G633"/>
  <c r="G634"/>
  <c r="G635"/>
  <c r="G636"/>
  <c r="G637"/>
  <c r="G638"/>
  <c r="G639"/>
  <c r="G640"/>
  <c r="G641"/>
  <c r="G642"/>
  <c r="G643"/>
  <c r="G644"/>
  <c r="G645"/>
  <c r="G646"/>
  <c r="G647"/>
  <c r="G648"/>
  <c r="G649"/>
  <c r="G650"/>
  <c r="G651"/>
  <c r="G652"/>
  <c r="G653"/>
  <c r="G654"/>
  <c r="G655"/>
  <c r="G656"/>
  <c r="G657"/>
  <c r="G658"/>
  <c r="G659"/>
  <c r="G660"/>
  <c r="G661"/>
  <c r="G662"/>
  <c r="G663"/>
  <c r="G664"/>
  <c r="G665"/>
  <c r="G666"/>
  <c r="G667"/>
  <c r="G668"/>
  <c r="G669"/>
  <c r="G670"/>
  <c r="G671"/>
  <c r="G672"/>
  <c r="G673"/>
  <c r="G674"/>
  <c r="G675"/>
  <c r="G676"/>
  <c r="G677"/>
  <c r="G678"/>
  <c r="G679"/>
  <c r="G680"/>
  <c r="G681"/>
  <c r="G682"/>
  <c r="G683"/>
  <c r="G684"/>
  <c r="G685"/>
  <c r="G686"/>
  <c r="G687"/>
  <c r="G688"/>
  <c r="G689"/>
  <c r="G690"/>
  <c r="G691"/>
  <c r="G692"/>
  <c r="G693"/>
  <c r="G694"/>
  <c r="G695"/>
  <c r="G696"/>
  <c r="G697"/>
  <c r="G698"/>
  <c r="G699"/>
  <c r="G700"/>
  <c r="G701"/>
  <c r="G702"/>
  <c r="G703"/>
  <c r="G704"/>
  <c r="G705"/>
  <c r="G706"/>
  <c r="G707"/>
  <c r="G708"/>
  <c r="G709"/>
  <c r="G710"/>
  <c r="G711"/>
  <c r="G712"/>
  <c r="G713"/>
  <c r="G714"/>
  <c r="G715"/>
  <c r="G716"/>
  <c r="G717"/>
  <c r="G718"/>
  <c r="G719"/>
  <c r="G720"/>
  <c r="G721"/>
  <c r="G722"/>
  <c r="G723"/>
  <c r="G724"/>
  <c r="G725"/>
  <c r="G726"/>
  <c r="G727"/>
  <c r="G728"/>
  <c r="G729"/>
  <c r="G730"/>
  <c r="G731"/>
  <c r="G732"/>
  <c r="G733"/>
  <c r="G734"/>
  <c r="G735"/>
  <c r="G736"/>
  <c r="G737"/>
  <c r="G738"/>
  <c r="G739"/>
  <c r="G740"/>
  <c r="G741"/>
  <c r="G742"/>
  <c r="G743"/>
  <c r="G744"/>
  <c r="G745"/>
  <c r="G746"/>
  <c r="G747"/>
  <c r="G748"/>
  <c r="G749"/>
  <c r="G750"/>
  <c r="G751"/>
  <c r="G752"/>
  <c r="G753"/>
  <c r="G754"/>
  <c r="G755"/>
  <c r="G756"/>
  <c r="G757"/>
  <c r="G758"/>
  <c r="G759"/>
  <c r="G760"/>
  <c r="G761"/>
  <c r="G762"/>
  <c r="G763"/>
  <c r="G764"/>
  <c r="G765"/>
  <c r="G766"/>
  <c r="G767"/>
  <c r="G768"/>
  <c r="G769"/>
  <c r="G770"/>
  <c r="G771"/>
  <c r="G772"/>
  <c r="G773"/>
  <c r="G774"/>
  <c r="G775"/>
  <c r="G776"/>
  <c r="G777"/>
  <c r="G778"/>
  <c r="G779"/>
  <c r="G780"/>
  <c r="G781"/>
  <c r="G782"/>
  <c r="G783"/>
  <c r="G784"/>
  <c r="G785"/>
  <c r="G786"/>
  <c r="G787"/>
  <c r="G788"/>
  <c r="G789"/>
  <c r="G790"/>
  <c r="G791"/>
  <c r="G792"/>
  <c r="G793"/>
  <c r="G794"/>
  <c r="G795"/>
  <c r="G796"/>
  <c r="G797"/>
  <c r="G798"/>
  <c r="G799"/>
  <c r="G800"/>
  <c r="G801"/>
  <c r="G802"/>
  <c r="G803"/>
  <c r="G804"/>
  <c r="G805"/>
  <c r="G806"/>
  <c r="G807"/>
  <c r="G808"/>
  <c r="G809"/>
  <c r="G810"/>
  <c r="G811"/>
  <c r="G812"/>
  <c r="G813"/>
  <c r="G814"/>
  <c r="G45"/>
  <c r="C34"/>
  <c r="C35"/>
  <c r="C36"/>
  <c r="C37"/>
  <c r="C38"/>
  <c r="C39"/>
  <c r="C40"/>
  <c r="C41"/>
  <c r="C42"/>
  <c r="C43"/>
  <c r="C44"/>
  <c r="C45"/>
  <c r="C46"/>
  <c r="C47"/>
  <c r="C48"/>
  <c r="C49"/>
  <c r="C50"/>
  <c r="C51"/>
  <c r="C52"/>
  <c r="C53"/>
  <c r="C54"/>
  <c r="C55"/>
  <c r="C56"/>
  <c r="C57"/>
  <c r="C58"/>
  <c r="C59"/>
  <c r="C60"/>
  <c r="C61"/>
  <c r="C62"/>
  <c r="C63"/>
  <c r="C64"/>
  <c r="C65"/>
  <c r="C66"/>
  <c r="C67"/>
  <c r="C68"/>
  <c r="C69"/>
  <c r="C70"/>
  <c r="C71"/>
  <c r="C72"/>
  <c r="C73"/>
  <c r="C74"/>
  <c r="C75"/>
  <c r="C76"/>
  <c r="C77"/>
  <c r="C78"/>
  <c r="C79"/>
  <c r="C80"/>
  <c r="C81"/>
  <c r="C82"/>
  <c r="C83"/>
  <c r="C84"/>
  <c r="C85"/>
  <c r="C86"/>
  <c r="C87"/>
  <c r="C88"/>
  <c r="C89"/>
  <c r="C90"/>
  <c r="C91"/>
  <c r="C92"/>
  <c r="C93"/>
  <c r="C94"/>
  <c r="C95"/>
  <c r="C96"/>
  <c r="C97"/>
  <c r="C98"/>
  <c r="C99"/>
  <c r="C100"/>
  <c r="C101"/>
  <c r="C102"/>
  <c r="C103"/>
  <c r="C104"/>
  <c r="C105"/>
  <c r="C106"/>
  <c r="C107"/>
  <c r="C108"/>
  <c r="C109"/>
  <c r="C110"/>
  <c r="C111"/>
  <c r="C112"/>
  <c r="C113"/>
  <c r="C114"/>
  <c r="C115"/>
  <c r="C116"/>
  <c r="C117"/>
  <c r="C118"/>
  <c r="C119"/>
  <c r="C120"/>
  <c r="C121"/>
  <c r="C122"/>
  <c r="C123"/>
  <c r="C124"/>
  <c r="C125"/>
  <c r="C126"/>
  <c r="C127"/>
  <c r="C128"/>
  <c r="C129"/>
  <c r="C130"/>
  <c r="C131"/>
  <c r="C132"/>
  <c r="C133"/>
  <c r="C134"/>
  <c r="C135"/>
  <c r="C136"/>
  <c r="C137"/>
  <c r="C138"/>
  <c r="C139"/>
  <c r="C140"/>
  <c r="C141"/>
  <c r="C142"/>
  <c r="C143"/>
  <c r="C144"/>
  <c r="C145"/>
  <c r="C146"/>
  <c r="C147"/>
  <c r="C148"/>
  <c r="C149"/>
  <c r="C150"/>
  <c r="C151"/>
  <c r="C152"/>
  <c r="C153"/>
  <c r="C154"/>
  <c r="C155"/>
  <c r="C156"/>
  <c r="C157"/>
  <c r="C158"/>
  <c r="C159"/>
  <c r="C160"/>
  <c r="C161"/>
  <c r="C162"/>
  <c r="C163"/>
  <c r="C164"/>
  <c r="C165"/>
  <c r="C166"/>
  <c r="C167"/>
  <c r="C168"/>
  <c r="C169"/>
  <c r="C170"/>
  <c r="C171"/>
  <c r="C172"/>
  <c r="C173"/>
  <c r="C174"/>
  <c r="C175"/>
  <c r="C176"/>
  <c r="C177"/>
  <c r="C178"/>
  <c r="C179"/>
  <c r="C180"/>
  <c r="C181"/>
  <c r="C182"/>
  <c r="C183"/>
  <c r="C184"/>
  <c r="C185"/>
  <c r="C186"/>
  <c r="C187"/>
  <c r="C188"/>
  <c r="C189"/>
  <c r="C190"/>
  <c r="C191"/>
  <c r="C192"/>
  <c r="C193"/>
  <c r="C194"/>
  <c r="C195"/>
  <c r="C196"/>
  <c r="C197"/>
  <c r="C198"/>
  <c r="C199"/>
  <c r="C200"/>
  <c r="C201"/>
  <c r="C202"/>
  <c r="C203"/>
  <c r="C204"/>
  <c r="C205"/>
  <c r="C206"/>
  <c r="C207"/>
  <c r="C208"/>
  <c r="C209"/>
  <c r="C210"/>
  <c r="C211"/>
  <c r="C212"/>
  <c r="C213"/>
  <c r="C214"/>
  <c r="C215"/>
  <c r="C216"/>
  <c r="C217"/>
  <c r="C218"/>
  <c r="C219"/>
  <c r="C220"/>
  <c r="C221"/>
  <c r="C222"/>
  <c r="C223"/>
  <c r="C224"/>
  <c r="C225"/>
  <c r="C226"/>
  <c r="C227"/>
  <c r="C228"/>
  <c r="C229"/>
  <c r="C230"/>
  <c r="C231"/>
  <c r="C232"/>
  <c r="C233"/>
  <c r="C234"/>
  <c r="C235"/>
  <c r="C236"/>
  <c r="C237"/>
  <c r="C238"/>
  <c r="C239"/>
  <c r="C240"/>
  <c r="C241"/>
  <c r="C242"/>
  <c r="C243"/>
  <c r="C244"/>
  <c r="C245"/>
  <c r="C246"/>
  <c r="C247"/>
  <c r="C248"/>
  <c r="C249"/>
  <c r="C250"/>
  <c r="C251"/>
  <c r="C252"/>
  <c r="C253"/>
  <c r="C254"/>
  <c r="C255"/>
  <c r="C256"/>
  <c r="C257"/>
  <c r="C258"/>
  <c r="C259"/>
  <c r="C260"/>
  <c r="C261"/>
  <c r="C262"/>
  <c r="C263"/>
  <c r="C264"/>
  <c r="C265"/>
  <c r="C266"/>
  <c r="C267"/>
  <c r="C268"/>
  <c r="C269"/>
  <c r="C270"/>
  <c r="C271"/>
  <c r="C272"/>
  <c r="C273"/>
  <c r="C274"/>
  <c r="C275"/>
  <c r="C276"/>
  <c r="C277"/>
  <c r="C278"/>
  <c r="C279"/>
  <c r="C280"/>
  <c r="C281"/>
  <c r="C282"/>
  <c r="C283"/>
  <c r="C284"/>
  <c r="C285"/>
  <c r="C286"/>
  <c r="C287"/>
  <c r="C288"/>
  <c r="C289"/>
  <c r="C290"/>
  <c r="C291"/>
  <c r="C292"/>
  <c r="C293"/>
  <c r="C294"/>
  <c r="C295"/>
  <c r="C296"/>
  <c r="C297"/>
  <c r="C298"/>
  <c r="C299"/>
  <c r="C300"/>
  <c r="C301"/>
  <c r="C302"/>
  <c r="C303"/>
  <c r="C304"/>
  <c r="C305"/>
  <c r="C306"/>
  <c r="C307"/>
  <c r="C308"/>
  <c r="C309"/>
  <c r="C310"/>
  <c r="C311"/>
  <c r="C312"/>
  <c r="C313"/>
  <c r="C314"/>
  <c r="C315"/>
  <c r="C316"/>
  <c r="C317"/>
  <c r="C318"/>
  <c r="C319"/>
  <c r="C320"/>
  <c r="C321"/>
  <c r="C322"/>
  <c r="C323"/>
  <c r="C324"/>
  <c r="C325"/>
  <c r="C326"/>
  <c r="C327"/>
  <c r="C328"/>
  <c r="C329"/>
  <c r="C330"/>
  <c r="C331"/>
  <c r="C332"/>
  <c r="C333"/>
  <c r="C334"/>
  <c r="C335"/>
  <c r="C336"/>
  <c r="C337"/>
  <c r="C338"/>
  <c r="C339"/>
  <c r="C340"/>
  <c r="C341"/>
  <c r="C342"/>
  <c r="C343"/>
  <c r="C344"/>
  <c r="C345"/>
  <c r="C346"/>
  <c r="C347"/>
  <c r="C348"/>
  <c r="C349"/>
  <c r="C350"/>
  <c r="C351"/>
  <c r="C352"/>
  <c r="C353"/>
  <c r="C354"/>
  <c r="C355"/>
  <c r="C356"/>
  <c r="C357"/>
  <c r="C358"/>
  <c r="C359"/>
  <c r="C360"/>
  <c r="C361"/>
  <c r="C362"/>
  <c r="C363"/>
  <c r="C364"/>
  <c r="C365"/>
  <c r="C366"/>
  <c r="C367"/>
  <c r="C368"/>
  <c r="C369"/>
  <c r="C370"/>
  <c r="C371"/>
  <c r="C372"/>
  <c r="C373"/>
  <c r="C374"/>
  <c r="C375"/>
  <c r="C376"/>
  <c r="C377"/>
  <c r="C378"/>
  <c r="C379"/>
  <c r="C380"/>
  <c r="C381"/>
  <c r="C382"/>
  <c r="C383"/>
  <c r="C384"/>
  <c r="C385"/>
  <c r="C386"/>
  <c r="C387"/>
  <c r="C388"/>
  <c r="C389"/>
  <c r="C390"/>
  <c r="C391"/>
  <c r="C392"/>
  <c r="C393"/>
  <c r="C394"/>
  <c r="C395"/>
  <c r="C396"/>
  <c r="C397"/>
  <c r="C398"/>
  <c r="C399"/>
  <c r="C400"/>
  <c r="C401"/>
  <c r="C402"/>
  <c r="C403"/>
  <c r="C404"/>
  <c r="C405"/>
  <c r="C406"/>
  <c r="C407"/>
  <c r="C408"/>
  <c r="C409"/>
  <c r="C410"/>
  <c r="C411"/>
  <c r="C412"/>
  <c r="C413"/>
  <c r="C414"/>
  <c r="C415"/>
  <c r="C416"/>
  <c r="C417"/>
  <c r="C418"/>
  <c r="C419"/>
  <c r="C420"/>
  <c r="C421"/>
  <c r="C422"/>
  <c r="C423"/>
  <c r="C424"/>
  <c r="C425"/>
  <c r="C426"/>
  <c r="C427"/>
  <c r="C428"/>
  <c r="C429"/>
  <c r="C430"/>
  <c r="C431"/>
  <c r="C432"/>
  <c r="C433"/>
  <c r="C434"/>
  <c r="C435"/>
  <c r="C436"/>
  <c r="C437"/>
  <c r="C438"/>
  <c r="C439"/>
  <c r="C440"/>
  <c r="C441"/>
  <c r="C442"/>
  <c r="C443"/>
  <c r="C444"/>
  <c r="C445"/>
  <c r="C446"/>
  <c r="C447"/>
  <c r="C448"/>
  <c r="C449"/>
  <c r="C450"/>
  <c r="C451"/>
  <c r="C452"/>
  <c r="C453"/>
  <c r="C454"/>
  <c r="C455"/>
  <c r="C456"/>
  <c r="C457"/>
  <c r="C458"/>
  <c r="C459"/>
  <c r="C460"/>
  <c r="C461"/>
  <c r="C462"/>
  <c r="C463"/>
  <c r="C464"/>
  <c r="C465"/>
  <c r="C466"/>
  <c r="C467"/>
  <c r="C468"/>
  <c r="C469"/>
  <c r="C470"/>
  <c r="C471"/>
  <c r="C472"/>
  <c r="C473"/>
  <c r="C474"/>
  <c r="C475"/>
  <c r="C476"/>
  <c r="C477"/>
  <c r="C478"/>
  <c r="C479"/>
  <c r="C480"/>
  <c r="C481"/>
  <c r="C482"/>
  <c r="C483"/>
  <c r="C484"/>
  <c r="C485"/>
  <c r="C486"/>
  <c r="C487"/>
  <c r="C488"/>
  <c r="C489"/>
  <c r="C490"/>
  <c r="C491"/>
  <c r="C492"/>
  <c r="C493"/>
  <c r="C494"/>
  <c r="C495"/>
  <c r="C496"/>
  <c r="C497"/>
  <c r="C498"/>
  <c r="C499"/>
  <c r="C500"/>
  <c r="C501"/>
  <c r="C502"/>
  <c r="C503"/>
  <c r="C504"/>
  <c r="C505"/>
  <c r="C506"/>
  <c r="C507"/>
  <c r="C508"/>
  <c r="C509"/>
  <c r="C510"/>
  <c r="C511"/>
  <c r="C512"/>
  <c r="C513"/>
  <c r="C514"/>
  <c r="C515"/>
  <c r="C516"/>
  <c r="C517"/>
  <c r="C518"/>
  <c r="C519"/>
  <c r="C520"/>
  <c r="C521"/>
  <c r="C522"/>
  <c r="C523"/>
  <c r="C524"/>
  <c r="C525"/>
  <c r="C526"/>
  <c r="C527"/>
  <c r="C528"/>
  <c r="C529"/>
  <c r="C530"/>
  <c r="C531"/>
  <c r="C532"/>
  <c r="C533"/>
  <c r="C534"/>
  <c r="C535"/>
  <c r="C536"/>
  <c r="C537"/>
  <c r="C538"/>
  <c r="C539"/>
  <c r="C540"/>
  <c r="C541"/>
  <c r="C542"/>
  <c r="C543"/>
  <c r="C544"/>
  <c r="C545"/>
  <c r="C546"/>
  <c r="C547"/>
  <c r="C548"/>
  <c r="C549"/>
  <c r="C550"/>
  <c r="C551"/>
  <c r="C552"/>
  <c r="C553"/>
  <c r="C554"/>
  <c r="C555"/>
  <c r="C556"/>
  <c r="C557"/>
  <c r="C558"/>
  <c r="C559"/>
  <c r="C560"/>
  <c r="C561"/>
  <c r="C562"/>
  <c r="C563"/>
  <c r="C564"/>
  <c r="C565"/>
  <c r="C566"/>
  <c r="C567"/>
  <c r="C568"/>
  <c r="C569"/>
  <c r="C570"/>
  <c r="C571"/>
  <c r="C572"/>
  <c r="C573"/>
  <c r="C574"/>
  <c r="C575"/>
  <c r="C576"/>
  <c r="C577"/>
  <c r="C578"/>
  <c r="C579"/>
  <c r="C580"/>
  <c r="C581"/>
  <c r="C582"/>
  <c r="C583"/>
  <c r="C584"/>
  <c r="C585"/>
  <c r="C586"/>
  <c r="C587"/>
  <c r="C588"/>
  <c r="C589"/>
  <c r="C590"/>
  <c r="C591"/>
  <c r="C592"/>
  <c r="C593"/>
  <c r="C594"/>
  <c r="C595"/>
  <c r="C596"/>
  <c r="C597"/>
  <c r="C598"/>
  <c r="C599"/>
  <c r="C600"/>
  <c r="C601"/>
  <c r="C602"/>
  <c r="C603"/>
  <c r="C604"/>
  <c r="C605"/>
  <c r="C606"/>
  <c r="C607"/>
  <c r="C608"/>
  <c r="C609"/>
  <c r="C610"/>
  <c r="C611"/>
  <c r="C612"/>
  <c r="C613"/>
  <c r="C614"/>
  <c r="C615"/>
  <c r="C616"/>
  <c r="C617"/>
  <c r="C618"/>
  <c r="C619"/>
  <c r="C620"/>
  <c r="C621"/>
  <c r="C622"/>
  <c r="C623"/>
  <c r="C624"/>
  <c r="C625"/>
  <c r="C626"/>
  <c r="C627"/>
  <c r="C628"/>
  <c r="C629"/>
  <c r="C630"/>
  <c r="C631"/>
  <c r="C632"/>
  <c r="C633"/>
  <c r="C634"/>
  <c r="C635"/>
  <c r="C636"/>
  <c r="C637"/>
  <c r="C638"/>
  <c r="C639"/>
  <c r="C640"/>
  <c r="C641"/>
  <c r="C642"/>
  <c r="C643"/>
  <c r="C644"/>
  <c r="C645"/>
  <c r="C646"/>
  <c r="C647"/>
  <c r="C648"/>
  <c r="C649"/>
  <c r="C650"/>
  <c r="C651"/>
  <c r="C652"/>
  <c r="C653"/>
  <c r="C654"/>
  <c r="C655"/>
  <c r="C656"/>
  <c r="C657"/>
  <c r="C658"/>
  <c r="C659"/>
  <c r="C660"/>
  <c r="C661"/>
  <c r="C662"/>
  <c r="C663"/>
  <c r="C664"/>
  <c r="C665"/>
  <c r="C666"/>
  <c r="C667"/>
  <c r="C668"/>
  <c r="C669"/>
  <c r="C670"/>
  <c r="C671"/>
  <c r="C672"/>
  <c r="C673"/>
  <c r="C674"/>
  <c r="C675"/>
  <c r="C676"/>
  <c r="C677"/>
  <c r="C678"/>
  <c r="C679"/>
  <c r="C680"/>
  <c r="C681"/>
  <c r="C682"/>
  <c r="C683"/>
  <c r="C684"/>
  <c r="C685"/>
  <c r="C686"/>
  <c r="C687"/>
  <c r="C688"/>
  <c r="C689"/>
  <c r="C690"/>
  <c r="C691"/>
  <c r="C692"/>
  <c r="C693"/>
  <c r="C694"/>
  <c r="C695"/>
  <c r="C696"/>
  <c r="C697"/>
  <c r="C698"/>
  <c r="C699"/>
  <c r="C700"/>
  <c r="C701"/>
  <c r="C702"/>
  <c r="C703"/>
  <c r="C704"/>
  <c r="C705"/>
  <c r="C706"/>
  <c r="C707"/>
  <c r="C708"/>
  <c r="C709"/>
  <c r="C710"/>
  <c r="C711"/>
  <c r="C712"/>
  <c r="C713"/>
  <c r="C714"/>
  <c r="C715"/>
  <c r="C716"/>
  <c r="C717"/>
  <c r="C718"/>
  <c r="C719"/>
  <c r="C720"/>
  <c r="C721"/>
  <c r="C722"/>
  <c r="C723"/>
  <c r="C724"/>
  <c r="C725"/>
  <c r="C726"/>
  <c r="C727"/>
  <c r="C728"/>
  <c r="C729"/>
  <c r="C730"/>
  <c r="C731"/>
  <c r="C732"/>
  <c r="C733"/>
  <c r="C734"/>
  <c r="C735"/>
  <c r="C736"/>
  <c r="C737"/>
  <c r="C738"/>
  <c r="C739"/>
  <c r="C740"/>
  <c r="C741"/>
  <c r="C742"/>
  <c r="C743"/>
  <c r="C744"/>
  <c r="C745"/>
  <c r="C746"/>
  <c r="C747"/>
  <c r="C748"/>
  <c r="C749"/>
  <c r="C750"/>
  <c r="C751"/>
  <c r="C752"/>
  <c r="C753"/>
  <c r="C754"/>
  <c r="C755"/>
  <c r="C756"/>
  <c r="C757"/>
  <c r="C758"/>
  <c r="C759"/>
  <c r="C760"/>
  <c r="C761"/>
  <c r="C762"/>
  <c r="C763"/>
  <c r="C764"/>
  <c r="C765"/>
  <c r="C766"/>
  <c r="C767"/>
  <c r="C768"/>
  <c r="C769"/>
  <c r="C770"/>
  <c r="C771"/>
  <c r="C772"/>
  <c r="C773"/>
  <c r="C774"/>
  <c r="C775"/>
  <c r="C776"/>
  <c r="C777"/>
  <c r="C778"/>
  <c r="C779"/>
  <c r="C780"/>
  <c r="C781"/>
  <c r="C782"/>
  <c r="C783"/>
  <c r="C784"/>
  <c r="C785"/>
  <c r="C786"/>
  <c r="C787"/>
  <c r="C788"/>
  <c r="C789"/>
  <c r="C790"/>
  <c r="C791"/>
  <c r="C792"/>
  <c r="C793"/>
  <c r="C794"/>
  <c r="C795"/>
  <c r="C796"/>
  <c r="C797"/>
  <c r="C798"/>
  <c r="C799"/>
  <c r="C800"/>
  <c r="C801"/>
  <c r="C802"/>
  <c r="C803"/>
  <c r="C804"/>
  <c r="C805"/>
  <c r="C806"/>
  <c r="C807"/>
  <c r="C808"/>
  <c r="C809"/>
  <c r="C810"/>
  <c r="C811"/>
  <c r="C812"/>
  <c r="C813"/>
  <c r="C814"/>
  <c r="C33"/>
  <c r="C17" i="12" l="1"/>
  <c r="D798" i="10"/>
  <c r="D750"/>
  <c r="D542"/>
  <c r="D494"/>
  <c r="D286"/>
  <c r="D238"/>
  <c r="D879"/>
  <c r="D671"/>
  <c r="D623"/>
  <c r="D591"/>
  <c r="D415"/>
  <c r="D367"/>
  <c r="D351"/>
  <c r="D95"/>
  <c r="D1568"/>
  <c r="D1520"/>
  <c r="D1504"/>
  <c r="D1488"/>
  <c r="D1312"/>
  <c r="D1264"/>
  <c r="D1248"/>
  <c r="D1232"/>
  <c r="D992"/>
  <c r="D800"/>
  <c r="D544"/>
  <c r="D496"/>
  <c r="D480"/>
  <c r="D464"/>
  <c r="D288"/>
  <c r="D240"/>
  <c r="D224"/>
  <c r="D208"/>
  <c r="D1873"/>
  <c r="D1649"/>
  <c r="D1441"/>
  <c r="D1393"/>
  <c r="D1377"/>
  <c r="D1361"/>
  <c r="D1329"/>
  <c r="D1185"/>
  <c r="D1137"/>
  <c r="D1121"/>
  <c r="D929"/>
  <c r="D865"/>
  <c r="D625"/>
  <c r="D609"/>
  <c r="D593"/>
  <c r="D561"/>
  <c r="D417"/>
  <c r="D369"/>
  <c r="D353"/>
  <c r="D337"/>
  <c r="D113"/>
  <c r="D81"/>
  <c r="K7"/>
  <c r="D1801" s="1"/>
  <c r="D1778"/>
  <c r="D1762"/>
  <c r="D1746"/>
  <c r="D1714"/>
  <c r="D1682"/>
  <c r="D1570"/>
  <c r="D1522"/>
  <c r="D1506"/>
  <c r="D1490"/>
  <c r="D1458"/>
  <c r="D1426"/>
  <c r="D1266"/>
  <c r="D1234"/>
  <c r="D1170"/>
  <c r="D1122"/>
  <c r="D1058"/>
  <c r="D1010"/>
  <c r="D994"/>
  <c r="D978"/>
  <c r="D946"/>
  <c r="D914"/>
  <c r="D866"/>
  <c r="D802"/>
  <c r="D754"/>
  <c r="D722"/>
  <c r="D690"/>
  <c r="D658"/>
  <c r="D610"/>
  <c r="D546"/>
  <c r="D498"/>
  <c r="D482"/>
  <c r="D466"/>
  <c r="D434"/>
  <c r="D402"/>
  <c r="D354"/>
  <c r="D290"/>
  <c r="D242"/>
  <c r="D226"/>
  <c r="D210"/>
  <c r="D178"/>
  <c r="D146"/>
  <c r="D98"/>
  <c r="D34"/>
  <c r="D1891"/>
  <c r="D1875"/>
  <c r="D1859"/>
  <c r="D1827"/>
  <c r="D1795"/>
  <c r="D1747"/>
  <c r="D1683"/>
  <c r="D1635"/>
  <c r="D1619"/>
  <c r="D1603"/>
  <c r="D1571"/>
  <c r="D1539"/>
  <c r="D1491"/>
  <c r="D1427"/>
  <c r="D1379"/>
  <c r="D1363"/>
  <c r="D1347"/>
  <c r="D1315"/>
  <c r="D1283"/>
  <c r="D1235"/>
  <c r="D1171"/>
  <c r="D1123"/>
  <c r="D1107"/>
  <c r="D1091"/>
  <c r="D1059"/>
  <c r="D1027"/>
  <c r="D979"/>
  <c r="D915"/>
  <c r="D867"/>
  <c r="D851"/>
  <c r="D835"/>
  <c r="D803"/>
  <c r="D771"/>
  <c r="D723"/>
  <c r="D659"/>
  <c r="D611"/>
  <c r="D595"/>
  <c r="D579"/>
  <c r="D547"/>
  <c r="D515"/>
  <c r="D467"/>
  <c r="D403"/>
  <c r="D355"/>
  <c r="D339"/>
  <c r="D323"/>
  <c r="D291"/>
  <c r="D259"/>
  <c r="D211"/>
  <c r="D147"/>
  <c r="D99"/>
  <c r="D83"/>
  <c r="D67"/>
  <c r="D35"/>
  <c r="D1860"/>
  <c r="D1796"/>
  <c r="D1748"/>
  <c r="D1732"/>
  <c r="D1716"/>
  <c r="D1684"/>
  <c r="D1652"/>
  <c r="D1604"/>
  <c r="D1540"/>
  <c r="D1492"/>
  <c r="D1476"/>
  <c r="D1460"/>
  <c r="D1428"/>
  <c r="D1396"/>
  <c r="D1348"/>
  <c r="D1284"/>
  <c r="D1236"/>
  <c r="D1220"/>
  <c r="D1204"/>
  <c r="D1172"/>
  <c r="D1140"/>
  <c r="D1092"/>
  <c r="D1028"/>
  <c r="D980"/>
  <c r="D964"/>
  <c r="D948"/>
  <c r="D916"/>
  <c r="D884"/>
  <c r="D836"/>
  <c r="D772"/>
  <c r="D724"/>
  <c r="D708"/>
  <c r="D692"/>
  <c r="D660"/>
  <c r="D628"/>
  <c r="D580"/>
  <c r="D516"/>
  <c r="D468"/>
  <c r="D452"/>
  <c r="D436"/>
  <c r="D404"/>
  <c r="D372"/>
  <c r="D324"/>
  <c r="D260"/>
  <c r="D212"/>
  <c r="D196"/>
  <c r="D180"/>
  <c r="D148"/>
  <c r="D116"/>
  <c r="D68"/>
  <c r="D1861"/>
  <c r="D1845"/>
  <c r="D1829"/>
  <c r="D1797"/>
  <c r="D1765"/>
  <c r="D1717"/>
  <c r="D1653"/>
  <c r="D1605"/>
  <c r="D1589"/>
  <c r="D1573"/>
  <c r="D1541"/>
  <c r="D1509"/>
  <c r="D1461"/>
  <c r="D1397"/>
  <c r="D1349"/>
  <c r="D1333"/>
  <c r="D1317"/>
  <c r="D1285"/>
  <c r="D1253"/>
  <c r="D1205"/>
  <c r="D1141"/>
  <c r="D1125"/>
  <c r="D1093"/>
  <c r="D1077"/>
  <c r="D1061"/>
  <c r="D1029"/>
  <c r="D997"/>
  <c r="D949"/>
  <c r="D885"/>
  <c r="D869"/>
  <c r="D837"/>
  <c r="D821"/>
  <c r="D805"/>
  <c r="D773"/>
  <c r="D741"/>
  <c r="D693"/>
  <c r="D629"/>
  <c r="D613"/>
  <c r="D597"/>
  <c r="D581"/>
  <c r="D565"/>
  <c r="D549"/>
  <c r="D517"/>
  <c r="D485"/>
  <c r="D437"/>
  <c r="D373"/>
  <c r="D357"/>
  <c r="D341"/>
  <c r="D325"/>
  <c r="D309"/>
  <c r="D293"/>
  <c r="D261"/>
  <c r="D229"/>
  <c r="D181"/>
  <c r="D117"/>
  <c r="D101"/>
  <c r="D85"/>
  <c r="D69"/>
  <c r="D53"/>
  <c r="D37"/>
  <c r="D1878"/>
  <c r="D1830"/>
  <c r="D1766"/>
  <c r="D1750"/>
  <c r="D1734"/>
  <c r="D1718"/>
  <c r="D1702"/>
  <c r="D1686"/>
  <c r="D1654"/>
  <c r="D1622"/>
  <c r="D1574"/>
  <c r="D1510"/>
  <c r="D1494"/>
  <c r="D1478"/>
  <c r="D1462"/>
  <c r="D1446"/>
  <c r="D1430"/>
  <c r="D1398"/>
  <c r="D1366"/>
  <c r="D1318"/>
  <c r="D1254"/>
  <c r="D1238"/>
  <c r="D1222"/>
  <c r="D1206"/>
  <c r="D1190"/>
  <c r="D1174"/>
  <c r="D1142"/>
  <c r="D1110"/>
  <c r="D1062"/>
  <c r="D998"/>
  <c r="D982"/>
  <c r="D966"/>
  <c r="D950"/>
  <c r="D934"/>
  <c r="D918"/>
  <c r="D886"/>
  <c r="D854"/>
  <c r="D806"/>
  <c r="D758"/>
  <c r="D742"/>
  <c r="D726"/>
  <c r="D710"/>
  <c r="D694"/>
  <c r="D678"/>
  <c r="D662"/>
  <c r="D630"/>
  <c r="D598"/>
  <c r="D550"/>
  <c r="D502"/>
  <c r="D486"/>
  <c r="D470"/>
  <c r="D454"/>
  <c r="D438"/>
  <c r="D422"/>
  <c r="D406"/>
  <c r="D374"/>
  <c r="D342"/>
  <c r="D294"/>
  <c r="D246"/>
  <c r="D230"/>
  <c r="D214"/>
  <c r="D198"/>
  <c r="D182"/>
  <c r="D166"/>
  <c r="D150"/>
  <c r="D118"/>
  <c r="D86"/>
  <c r="D38"/>
  <c r="D1895"/>
  <c r="D1879"/>
  <c r="D1863"/>
  <c r="D1847"/>
  <c r="D1831"/>
  <c r="D1815"/>
  <c r="D1799"/>
  <c r="D1767"/>
  <c r="D1735"/>
  <c r="D1687"/>
  <c r="D1639"/>
  <c r="D1623"/>
  <c r="D1607"/>
  <c r="D1591"/>
  <c r="D1575"/>
  <c r="D1559"/>
  <c r="D1543"/>
  <c r="D1511"/>
  <c r="D1479"/>
  <c r="D1431"/>
  <c r="D1383"/>
  <c r="D1367"/>
  <c r="D1351"/>
  <c r="D1335"/>
  <c r="D1319"/>
  <c r="D1303"/>
  <c r="D1287"/>
  <c r="D1255"/>
  <c r="D1223"/>
  <c r="D1175"/>
  <c r="D1127"/>
  <c r="D1111"/>
  <c r="D1095"/>
  <c r="D1079"/>
  <c r="D1063"/>
  <c r="D1047"/>
  <c r="D1031"/>
  <c r="D999"/>
  <c r="D967"/>
  <c r="D919"/>
  <c r="D871"/>
  <c r="D855"/>
  <c r="D839"/>
  <c r="D823"/>
  <c r="D807"/>
  <c r="D791"/>
  <c r="D775"/>
  <c r="D743"/>
  <c r="D711"/>
  <c r="D663"/>
  <c r="D615"/>
  <c r="D599"/>
  <c r="D583"/>
  <c r="D567"/>
  <c r="D551"/>
  <c r="D535"/>
  <c r="D519"/>
  <c r="D487"/>
  <c r="D455"/>
  <c r="D407"/>
  <c r="D359"/>
  <c r="D343"/>
  <c r="D327"/>
  <c r="D311"/>
  <c r="D295"/>
  <c r="D279"/>
  <c r="D263"/>
  <c r="D231"/>
  <c r="D199"/>
  <c r="D151"/>
  <c r="D103"/>
  <c r="D87"/>
  <c r="D71"/>
  <c r="D55"/>
  <c r="A13"/>
  <c r="A14" s="1"/>
  <c r="A15" s="1"/>
  <c r="A16" s="1"/>
  <c r="A17" s="1"/>
  <c r="A18" s="1"/>
  <c r="A19" s="1"/>
  <c r="A20" s="1"/>
  <c r="A21" s="1"/>
  <c r="A22" s="1"/>
  <c r="A23" s="1"/>
  <c r="A24" s="1"/>
  <c r="A25" s="1"/>
  <c r="A26" s="1"/>
  <c r="A27" s="1"/>
  <c r="A28" s="1"/>
  <c r="A29" s="1"/>
  <c r="A30" s="1"/>
  <c r="A31" s="1"/>
  <c r="A32" s="1"/>
  <c r="A33" s="1"/>
  <c r="A34" s="1"/>
  <c r="A35" s="1"/>
  <c r="A36" s="1"/>
  <c r="A37" s="1"/>
  <c r="A38" s="1"/>
  <c r="A39" s="1"/>
  <c r="A40" s="1"/>
  <c r="A41" s="1"/>
  <c r="A42" s="1"/>
  <c r="A43" s="1"/>
  <c r="A44" s="1"/>
  <c r="A45" s="1"/>
  <c r="A46" s="1"/>
  <c r="A47" s="1"/>
  <c r="A48" s="1"/>
  <c r="A49" s="1"/>
  <c r="A50" s="1"/>
  <c r="A51" s="1"/>
  <c r="A52" s="1"/>
  <c r="A53" s="1"/>
  <c r="A54" s="1"/>
  <c r="A55" s="1"/>
  <c r="A56" s="1"/>
  <c r="A57" s="1"/>
  <c r="A58" s="1"/>
  <c r="A59" s="1"/>
  <c r="A60" s="1"/>
  <c r="A61" s="1"/>
  <c r="A62" s="1"/>
  <c r="A63" s="1"/>
  <c r="A64" s="1"/>
  <c r="A65" s="1"/>
  <c r="A66" s="1"/>
  <c r="A67" s="1"/>
  <c r="A68" s="1"/>
  <c r="A69" s="1"/>
  <c r="A70" s="1"/>
  <c r="A71" s="1"/>
  <c r="A72" s="1"/>
  <c r="A73" s="1"/>
  <c r="A74" s="1"/>
  <c r="A75" s="1"/>
  <c r="A76" s="1"/>
  <c r="A77" s="1"/>
  <c r="A78" s="1"/>
  <c r="A79" s="1"/>
  <c r="A80" s="1"/>
  <c r="A81" s="1"/>
  <c r="A82" s="1"/>
  <c r="A83" s="1"/>
  <c r="A84" s="1"/>
  <c r="A85" s="1"/>
  <c r="A86" s="1"/>
  <c r="A87" s="1"/>
  <c r="A88" s="1"/>
  <c r="A89" s="1"/>
  <c r="A90" s="1"/>
  <c r="A91" s="1"/>
  <c r="A92" s="1"/>
  <c r="A93" s="1"/>
  <c r="A94" s="1"/>
  <c r="A95" s="1"/>
  <c r="A96" s="1"/>
  <c r="A97" s="1"/>
  <c r="A98" s="1"/>
  <c r="A99" s="1"/>
  <c r="A100" s="1"/>
  <c r="A101" s="1"/>
  <c r="A102" s="1"/>
  <c r="A103" s="1"/>
  <c r="A104" s="1"/>
  <c r="A105" s="1"/>
  <c r="A106" s="1"/>
  <c r="A107" s="1"/>
  <c r="A108" s="1"/>
  <c r="A109" s="1"/>
  <c r="A110" s="1"/>
  <c r="A111" s="1"/>
  <c r="A112" s="1"/>
  <c r="A113" s="1"/>
  <c r="A114" s="1"/>
  <c r="A115" s="1"/>
  <c r="A116" s="1"/>
  <c r="A117" s="1"/>
  <c r="A118" s="1"/>
  <c r="A119" s="1"/>
  <c r="A120" s="1"/>
  <c r="A121" s="1"/>
  <c r="A122" s="1"/>
  <c r="A123" s="1"/>
  <c r="A124" s="1"/>
  <c r="A125" s="1"/>
  <c r="A126" s="1"/>
  <c r="A127" s="1"/>
  <c r="A128" s="1"/>
  <c r="A129" s="1"/>
  <c r="A130" s="1"/>
  <c r="A131" s="1"/>
  <c r="A132" s="1"/>
  <c r="A133" s="1"/>
  <c r="A134" s="1"/>
  <c r="A135" s="1"/>
  <c r="A136" s="1"/>
  <c r="A137" s="1"/>
  <c r="A138" s="1"/>
  <c r="A139" s="1"/>
  <c r="A140" s="1"/>
  <c r="A141" s="1"/>
  <c r="A142" s="1"/>
  <c r="A143" s="1"/>
  <c r="A144" s="1"/>
  <c r="A145" s="1"/>
  <c r="A146" s="1"/>
  <c r="A147" s="1"/>
  <c r="A148" s="1"/>
  <c r="A149" s="1"/>
  <c r="A150" s="1"/>
  <c r="A151" s="1"/>
  <c r="A152" s="1"/>
  <c r="A153" s="1"/>
  <c r="A154" s="1"/>
  <c r="A155" s="1"/>
  <c r="A156" s="1"/>
  <c r="A157" s="1"/>
  <c r="A158" s="1"/>
  <c r="A159" s="1"/>
  <c r="A160" s="1"/>
  <c r="A161" s="1"/>
  <c r="A162" s="1"/>
  <c r="A163" s="1"/>
  <c r="A164" s="1"/>
  <c r="A165" s="1"/>
  <c r="A166" s="1"/>
  <c r="A167" s="1"/>
  <c r="A168" s="1"/>
  <c r="A169" s="1"/>
  <c r="A170" s="1"/>
  <c r="A171" s="1"/>
  <c r="A172" s="1"/>
  <c r="A173" s="1"/>
  <c r="A174" s="1"/>
  <c r="A175" s="1"/>
  <c r="A176" s="1"/>
  <c r="A177" s="1"/>
  <c r="A178" s="1"/>
  <c r="A179" s="1"/>
  <c r="A180" s="1"/>
  <c r="A181" s="1"/>
  <c r="A182" s="1"/>
  <c r="A183" s="1"/>
  <c r="A184" s="1"/>
  <c r="A185" s="1"/>
  <c r="A186" s="1"/>
  <c r="A187" s="1"/>
  <c r="A188" s="1"/>
  <c r="A189" s="1"/>
  <c r="A190" s="1"/>
  <c r="A191" s="1"/>
  <c r="A192" s="1"/>
  <c r="A193" s="1"/>
  <c r="A194" s="1"/>
  <c r="A195" s="1"/>
  <c r="A196" s="1"/>
  <c r="A197" s="1"/>
  <c r="A198" s="1"/>
  <c r="A199" s="1"/>
  <c r="A200" s="1"/>
  <c r="A201" s="1"/>
  <c r="A202" s="1"/>
  <c r="A203" s="1"/>
  <c r="A204" s="1"/>
  <c r="A205" s="1"/>
  <c r="A206" s="1"/>
  <c r="A207" s="1"/>
  <c r="A208" s="1"/>
  <c r="A209" s="1"/>
  <c r="A210" s="1"/>
  <c r="A211" s="1"/>
  <c r="A212" s="1"/>
  <c r="A213" s="1"/>
  <c r="A214" s="1"/>
  <c r="A215" s="1"/>
  <c r="A216" s="1"/>
  <c r="A217" s="1"/>
  <c r="A218" s="1"/>
  <c r="A219" s="1"/>
  <c r="A220" s="1"/>
  <c r="A221" s="1"/>
  <c r="A222" s="1"/>
  <c r="A223" s="1"/>
  <c r="A224" s="1"/>
  <c r="A225" s="1"/>
  <c r="A226" s="1"/>
  <c r="A227" s="1"/>
  <c r="A228" s="1"/>
  <c r="A229" s="1"/>
  <c r="A230" s="1"/>
  <c r="A231" s="1"/>
  <c r="A232" s="1"/>
  <c r="A233" s="1"/>
  <c r="A234" s="1"/>
  <c r="A235" s="1"/>
  <c r="A236" s="1"/>
  <c r="A237" s="1"/>
  <c r="A238" s="1"/>
  <c r="A239" s="1"/>
  <c r="A240" s="1"/>
  <c r="A241" s="1"/>
  <c r="A242" s="1"/>
  <c r="A243" s="1"/>
  <c r="A244" s="1"/>
  <c r="A245" s="1"/>
  <c r="A246" s="1"/>
  <c r="A247" s="1"/>
  <c r="A248" s="1"/>
  <c r="A249" s="1"/>
  <c r="A250" s="1"/>
  <c r="A251" s="1"/>
  <c r="A252" s="1"/>
  <c r="A253" s="1"/>
  <c r="A254" s="1"/>
  <c r="A255" s="1"/>
  <c r="A256" s="1"/>
  <c r="A257" s="1"/>
  <c r="A258" s="1"/>
  <c r="A259" s="1"/>
  <c r="A260" s="1"/>
  <c r="A261" s="1"/>
  <c r="A262" s="1"/>
  <c r="A263" s="1"/>
  <c r="A264" s="1"/>
  <c r="A265" s="1"/>
  <c r="A266" s="1"/>
  <c r="A267" s="1"/>
  <c r="A268" s="1"/>
  <c r="A269" s="1"/>
  <c r="A270" s="1"/>
  <c r="A271" s="1"/>
  <c r="A272" s="1"/>
  <c r="A273" s="1"/>
  <c r="A274" s="1"/>
  <c r="A275" s="1"/>
  <c r="A276" s="1"/>
  <c r="A277" s="1"/>
  <c r="A278" s="1"/>
  <c r="A279" s="1"/>
  <c r="A280" s="1"/>
  <c r="A281" s="1"/>
  <c r="A282" s="1"/>
  <c r="A283" s="1"/>
  <c r="A284" s="1"/>
  <c r="A285" s="1"/>
  <c r="A286" s="1"/>
  <c r="A287" s="1"/>
  <c r="A288" s="1"/>
  <c r="A289" s="1"/>
  <c r="A290" s="1"/>
  <c r="A291" s="1"/>
  <c r="A292" s="1"/>
  <c r="A293" s="1"/>
  <c r="A294" s="1"/>
  <c r="A295" s="1"/>
  <c r="A296" s="1"/>
  <c r="A297" s="1"/>
  <c r="A298" s="1"/>
  <c r="A299" s="1"/>
  <c r="A300" s="1"/>
  <c r="A301" s="1"/>
  <c r="A302" s="1"/>
  <c r="A303" s="1"/>
  <c r="A304" s="1"/>
  <c r="A305" s="1"/>
  <c r="A306" s="1"/>
  <c r="A307" s="1"/>
  <c r="A308" s="1"/>
  <c r="A309" s="1"/>
  <c r="A310" s="1"/>
  <c r="A311" s="1"/>
  <c r="A312" s="1"/>
  <c r="A313" s="1"/>
  <c r="A314" s="1"/>
  <c r="A315" s="1"/>
  <c r="A316" s="1"/>
  <c r="A317" s="1"/>
  <c r="A318" s="1"/>
  <c r="A319" s="1"/>
  <c r="A320" s="1"/>
  <c r="A321" s="1"/>
  <c r="A322" s="1"/>
  <c r="A323" s="1"/>
  <c r="A324" s="1"/>
  <c r="A325" s="1"/>
  <c r="A326" s="1"/>
  <c r="A327" s="1"/>
  <c r="A328" s="1"/>
  <c r="A329" s="1"/>
  <c r="A330" s="1"/>
  <c r="A331" s="1"/>
  <c r="A332" s="1"/>
  <c r="A333" s="1"/>
  <c r="A334" s="1"/>
  <c r="A335" s="1"/>
  <c r="A336" s="1"/>
  <c r="A337" s="1"/>
  <c r="A338" s="1"/>
  <c r="A339" s="1"/>
  <c r="A340" s="1"/>
  <c r="A341" s="1"/>
  <c r="A342" s="1"/>
  <c r="A343" s="1"/>
  <c r="A344" s="1"/>
  <c r="A345" s="1"/>
  <c r="A346" s="1"/>
  <c r="A347" s="1"/>
  <c r="A348" s="1"/>
  <c r="A349" s="1"/>
  <c r="A350" s="1"/>
  <c r="A351" s="1"/>
  <c r="A352" s="1"/>
  <c r="A353" s="1"/>
  <c r="A354" s="1"/>
  <c r="A355" s="1"/>
  <c r="A356" s="1"/>
  <c r="A357" s="1"/>
  <c r="A358" s="1"/>
  <c r="A359" s="1"/>
  <c r="A360" s="1"/>
  <c r="A361" s="1"/>
  <c r="A362" s="1"/>
  <c r="A363" s="1"/>
  <c r="A364" s="1"/>
  <c r="A365" s="1"/>
  <c r="A366" s="1"/>
  <c r="A367" s="1"/>
  <c r="A368" s="1"/>
  <c r="A369" s="1"/>
  <c r="A370" s="1"/>
  <c r="A371" s="1"/>
  <c r="A372" s="1"/>
  <c r="A373" s="1"/>
  <c r="A374" s="1"/>
  <c r="A375" s="1"/>
  <c r="A376" s="1"/>
  <c r="A377" s="1"/>
  <c r="A378" s="1"/>
  <c r="A379" s="1"/>
  <c r="A380" s="1"/>
  <c r="A381" s="1"/>
  <c r="A382" s="1"/>
  <c r="A383" s="1"/>
  <c r="A384" s="1"/>
  <c r="A385" s="1"/>
  <c r="A386" s="1"/>
  <c r="A387" s="1"/>
  <c r="A388" s="1"/>
  <c r="A389" s="1"/>
  <c r="A390" s="1"/>
  <c r="A391" s="1"/>
  <c r="A392" s="1"/>
  <c r="A393" s="1"/>
  <c r="A394" s="1"/>
  <c r="A395" s="1"/>
  <c r="A396" s="1"/>
  <c r="A397" s="1"/>
  <c r="A398" s="1"/>
  <c r="A399" s="1"/>
  <c r="A400" s="1"/>
  <c r="A401" s="1"/>
  <c r="A402" s="1"/>
  <c r="A403" s="1"/>
  <c r="A404" s="1"/>
  <c r="A405" s="1"/>
  <c r="A406" s="1"/>
  <c r="A407" s="1"/>
  <c r="A408" s="1"/>
  <c r="A409" s="1"/>
  <c r="A410" s="1"/>
  <c r="A411" s="1"/>
  <c r="A412" s="1"/>
  <c r="A413" s="1"/>
  <c r="A414" s="1"/>
  <c r="A415" s="1"/>
  <c r="A416" s="1"/>
  <c r="A417" s="1"/>
  <c r="A418" s="1"/>
  <c r="A419" s="1"/>
  <c r="A420" s="1"/>
  <c r="A421" s="1"/>
  <c r="A422" s="1"/>
  <c r="A423" s="1"/>
  <c r="A424" s="1"/>
  <c r="A425" s="1"/>
  <c r="A426" s="1"/>
  <c r="A427" s="1"/>
  <c r="A428" s="1"/>
  <c r="A429" s="1"/>
  <c r="A430" s="1"/>
  <c r="A431" s="1"/>
  <c r="A432" s="1"/>
  <c r="A433" s="1"/>
  <c r="A434" s="1"/>
  <c r="A435" s="1"/>
  <c r="A436" s="1"/>
  <c r="A437" s="1"/>
  <c r="A438" s="1"/>
  <c r="A439" s="1"/>
  <c r="A440" s="1"/>
  <c r="A441" s="1"/>
  <c r="A442" s="1"/>
  <c r="A443" s="1"/>
  <c r="A444" s="1"/>
  <c r="A445" s="1"/>
  <c r="A446" s="1"/>
  <c r="A447" s="1"/>
  <c r="A448" s="1"/>
  <c r="A449" s="1"/>
  <c r="A450" s="1"/>
  <c r="A451" s="1"/>
  <c r="A452" s="1"/>
  <c r="A453" s="1"/>
  <c r="A454" s="1"/>
  <c r="A455" s="1"/>
  <c r="A456" s="1"/>
  <c r="A457" s="1"/>
  <c r="A458" s="1"/>
  <c r="A459" s="1"/>
  <c r="A460" s="1"/>
  <c r="A461" s="1"/>
  <c r="A462" s="1"/>
  <c r="A463" s="1"/>
  <c r="A464" s="1"/>
  <c r="A465" s="1"/>
  <c r="A466" s="1"/>
  <c r="A467" s="1"/>
  <c r="A468" s="1"/>
  <c r="A469" s="1"/>
  <c r="A470" s="1"/>
  <c r="A471" s="1"/>
  <c r="A472" s="1"/>
  <c r="A473" s="1"/>
  <c r="A474" s="1"/>
  <c r="A475" s="1"/>
  <c r="A476" s="1"/>
  <c r="A477" s="1"/>
  <c r="A478" s="1"/>
  <c r="A479" s="1"/>
  <c r="A480" s="1"/>
  <c r="A481" s="1"/>
  <c r="A482" s="1"/>
  <c r="A483" s="1"/>
  <c r="A484" s="1"/>
  <c r="A485" s="1"/>
  <c r="A486" s="1"/>
  <c r="A487" s="1"/>
  <c r="A488" s="1"/>
  <c r="A489" s="1"/>
  <c r="A490" s="1"/>
  <c r="A491" s="1"/>
  <c r="A492" s="1"/>
  <c r="A493" s="1"/>
  <c r="A494" s="1"/>
  <c r="A495" s="1"/>
  <c r="A496" s="1"/>
  <c r="A497" s="1"/>
  <c r="A498" s="1"/>
  <c r="A499" s="1"/>
  <c r="A500" s="1"/>
  <c r="A501" s="1"/>
  <c r="A502" s="1"/>
  <c r="A503" s="1"/>
  <c r="A504" s="1"/>
  <c r="A505" s="1"/>
  <c r="A506" s="1"/>
  <c r="A507" s="1"/>
  <c r="A508" s="1"/>
  <c r="A509" s="1"/>
  <c r="A510" s="1"/>
  <c r="A511" s="1"/>
  <c r="A512" s="1"/>
  <c r="A513" s="1"/>
  <c r="A514" s="1"/>
  <c r="A515" s="1"/>
  <c r="A516" s="1"/>
  <c r="A517" s="1"/>
  <c r="A518" s="1"/>
  <c r="A519" s="1"/>
  <c r="A520" s="1"/>
  <c r="A521" s="1"/>
  <c r="A522" s="1"/>
  <c r="A523" s="1"/>
  <c r="A524" s="1"/>
  <c r="A525" s="1"/>
  <c r="A526" s="1"/>
  <c r="A527" s="1"/>
  <c r="A528" s="1"/>
  <c r="A529" s="1"/>
  <c r="A530" s="1"/>
  <c r="A531" s="1"/>
  <c r="A532" s="1"/>
  <c r="A533" s="1"/>
  <c r="A534" s="1"/>
  <c r="A535" s="1"/>
  <c r="A536" s="1"/>
  <c r="A537" s="1"/>
  <c r="A538" s="1"/>
  <c r="A539" s="1"/>
  <c r="A540" s="1"/>
  <c r="A541" s="1"/>
  <c r="A542" s="1"/>
  <c r="A543" s="1"/>
  <c r="A544" s="1"/>
  <c r="A545" s="1"/>
  <c r="A546" s="1"/>
  <c r="A547" s="1"/>
  <c r="A548" s="1"/>
  <c r="A549" s="1"/>
  <c r="A550" s="1"/>
  <c r="A551" s="1"/>
  <c r="A552" s="1"/>
  <c r="A553" s="1"/>
  <c r="A554" s="1"/>
  <c r="A555" s="1"/>
  <c r="A556" s="1"/>
  <c r="A557" s="1"/>
  <c r="A558" s="1"/>
  <c r="A559" s="1"/>
  <c r="A560" s="1"/>
  <c r="A561" s="1"/>
  <c r="A562" s="1"/>
  <c r="A563" s="1"/>
  <c r="A564" s="1"/>
  <c r="A565" s="1"/>
  <c r="A566" s="1"/>
  <c r="A567" s="1"/>
  <c r="A568" s="1"/>
  <c r="A569" s="1"/>
  <c r="A570" s="1"/>
  <c r="A571" s="1"/>
  <c r="A572" s="1"/>
  <c r="A573" s="1"/>
  <c r="A574" s="1"/>
  <c r="A575" s="1"/>
  <c r="A576" s="1"/>
  <c r="A577" s="1"/>
  <c r="A578" s="1"/>
  <c r="A579" s="1"/>
  <c r="A580" s="1"/>
  <c r="A581" s="1"/>
  <c r="A582" s="1"/>
  <c r="A583" s="1"/>
  <c r="A584" s="1"/>
  <c r="A585" s="1"/>
  <c r="A586" s="1"/>
  <c r="A587" s="1"/>
  <c r="A588" s="1"/>
  <c r="A589" s="1"/>
  <c r="A590" s="1"/>
  <c r="A591" s="1"/>
  <c r="A592" s="1"/>
  <c r="A593" s="1"/>
  <c r="A594" s="1"/>
  <c r="A595" s="1"/>
  <c r="A596" s="1"/>
  <c r="A597" s="1"/>
  <c r="A598" s="1"/>
  <c r="A599" s="1"/>
  <c r="A600" s="1"/>
  <c r="A601" s="1"/>
  <c r="A602" s="1"/>
  <c r="A603" s="1"/>
  <c r="A604" s="1"/>
  <c r="A605" s="1"/>
  <c r="A606" s="1"/>
  <c r="A607" s="1"/>
  <c r="A608" s="1"/>
  <c r="A609" s="1"/>
  <c r="A610" s="1"/>
  <c r="A611" s="1"/>
  <c r="A612" s="1"/>
  <c r="A613" s="1"/>
  <c r="A614" s="1"/>
  <c r="A615" s="1"/>
  <c r="A616" s="1"/>
  <c r="A617" s="1"/>
  <c r="A618" s="1"/>
  <c r="A619" s="1"/>
  <c r="A620" s="1"/>
  <c r="A621" s="1"/>
  <c r="A622" s="1"/>
  <c r="A623" s="1"/>
  <c r="A624" s="1"/>
  <c r="A625" s="1"/>
  <c r="A626" s="1"/>
  <c r="A627" s="1"/>
  <c r="A628" s="1"/>
  <c r="A629" s="1"/>
  <c r="A630" s="1"/>
  <c r="A631" s="1"/>
  <c r="A632" s="1"/>
  <c r="A633" s="1"/>
  <c r="A634" s="1"/>
  <c r="A635" s="1"/>
  <c r="A636" s="1"/>
  <c r="A637" s="1"/>
  <c r="A638" s="1"/>
  <c r="A639" s="1"/>
  <c r="A640" s="1"/>
  <c r="A641" s="1"/>
  <c r="A642" s="1"/>
  <c r="A643" s="1"/>
  <c r="A644" s="1"/>
  <c r="A645" s="1"/>
  <c r="A646" s="1"/>
  <c r="A647" s="1"/>
  <c r="A648" s="1"/>
  <c r="A649" s="1"/>
  <c r="A650" s="1"/>
  <c r="A651" s="1"/>
  <c r="A652" s="1"/>
  <c r="A653" s="1"/>
  <c r="A654" s="1"/>
  <c r="A655" s="1"/>
  <c r="A656" s="1"/>
  <c r="A657" s="1"/>
  <c r="A658" s="1"/>
  <c r="A659" s="1"/>
  <c r="A660" s="1"/>
  <c r="A661" s="1"/>
  <c r="A662" s="1"/>
  <c r="A663" s="1"/>
  <c r="A664" s="1"/>
  <c r="A665" s="1"/>
  <c r="A666" s="1"/>
  <c r="A667" s="1"/>
  <c r="A668" s="1"/>
  <c r="A669" s="1"/>
  <c r="A670" s="1"/>
  <c r="A671" s="1"/>
  <c r="A672" s="1"/>
  <c r="A673" s="1"/>
  <c r="A674" s="1"/>
  <c r="A675" s="1"/>
  <c r="A676" s="1"/>
  <c r="A677" s="1"/>
  <c r="A678" s="1"/>
  <c r="A679" s="1"/>
  <c r="A680" s="1"/>
  <c r="A681" s="1"/>
  <c r="A682" s="1"/>
  <c r="A683" s="1"/>
  <c r="A684" s="1"/>
  <c r="A685" s="1"/>
  <c r="A686" s="1"/>
  <c r="A687" s="1"/>
  <c r="A688" s="1"/>
  <c r="A689" s="1"/>
  <c r="A690" s="1"/>
  <c r="A691" s="1"/>
  <c r="A692" s="1"/>
  <c r="A693" s="1"/>
  <c r="A694" s="1"/>
  <c r="A695" s="1"/>
  <c r="A696" s="1"/>
  <c r="A697" s="1"/>
  <c r="A698" s="1"/>
  <c r="A699" s="1"/>
  <c r="A700" s="1"/>
  <c r="A701" s="1"/>
  <c r="A702" s="1"/>
  <c r="A703" s="1"/>
  <c r="A704" s="1"/>
  <c r="A705" s="1"/>
  <c r="A706" s="1"/>
  <c r="A707" s="1"/>
  <c r="A708" s="1"/>
  <c r="A709" s="1"/>
  <c r="A710" s="1"/>
  <c r="A711" s="1"/>
  <c r="A712" s="1"/>
  <c r="A713" s="1"/>
  <c r="A714" s="1"/>
  <c r="A715" s="1"/>
  <c r="A716" s="1"/>
  <c r="A717" s="1"/>
  <c r="A718" s="1"/>
  <c r="A719" s="1"/>
  <c r="A720" s="1"/>
  <c r="A721" s="1"/>
  <c r="A722" s="1"/>
  <c r="A723" s="1"/>
  <c r="A724" s="1"/>
  <c r="A725" s="1"/>
  <c r="A726" s="1"/>
  <c r="A727" s="1"/>
  <c r="A728" s="1"/>
  <c r="A729" s="1"/>
  <c r="A730" s="1"/>
  <c r="A731" s="1"/>
  <c r="A732" s="1"/>
  <c r="A733" s="1"/>
  <c r="A734" s="1"/>
  <c r="A735" s="1"/>
  <c r="A736" s="1"/>
  <c r="A737" s="1"/>
  <c r="A738" s="1"/>
  <c r="A739" s="1"/>
  <c r="A740" s="1"/>
  <c r="A741" s="1"/>
  <c r="A742" s="1"/>
  <c r="A743" s="1"/>
  <c r="A744" s="1"/>
  <c r="A745" s="1"/>
  <c r="A746" s="1"/>
  <c r="A747" s="1"/>
  <c r="A748" s="1"/>
  <c r="A749" s="1"/>
  <c r="A750" s="1"/>
  <c r="A751" s="1"/>
  <c r="A752" s="1"/>
  <c r="A753" s="1"/>
  <c r="A754" s="1"/>
  <c r="A755" s="1"/>
  <c r="A756" s="1"/>
  <c r="A757" s="1"/>
  <c r="A758" s="1"/>
  <c r="A759" s="1"/>
  <c r="A760" s="1"/>
  <c r="A761" s="1"/>
  <c r="A762" s="1"/>
  <c r="A763" s="1"/>
  <c r="A764" s="1"/>
  <c r="A765" s="1"/>
  <c r="A766" s="1"/>
  <c r="A767" s="1"/>
  <c r="A768" s="1"/>
  <c r="A769" s="1"/>
  <c r="A770" s="1"/>
  <c r="A771" s="1"/>
  <c r="A772" s="1"/>
  <c r="A773" s="1"/>
  <c r="A774" s="1"/>
  <c r="A775" s="1"/>
  <c r="A776" s="1"/>
  <c r="A777" s="1"/>
  <c r="A778" s="1"/>
  <c r="A779" s="1"/>
  <c r="A780" s="1"/>
  <c r="A781" s="1"/>
  <c r="A782" s="1"/>
  <c r="A783" s="1"/>
  <c r="A784" s="1"/>
  <c r="A785" s="1"/>
  <c r="A786" s="1"/>
  <c r="A787" s="1"/>
  <c r="A788" s="1"/>
  <c r="A789" s="1"/>
  <c r="A790" s="1"/>
  <c r="A791" s="1"/>
  <c r="A792" s="1"/>
  <c r="A793" s="1"/>
  <c r="A794" s="1"/>
  <c r="A795" s="1"/>
  <c r="A796" s="1"/>
  <c r="A797" s="1"/>
  <c r="A798" s="1"/>
  <c r="A799" s="1"/>
  <c r="A800" s="1"/>
  <c r="A801" s="1"/>
  <c r="A802" s="1"/>
  <c r="A803" s="1"/>
  <c r="A804" s="1"/>
  <c r="A805" s="1"/>
  <c r="A806" s="1"/>
  <c r="A807" s="1"/>
  <c r="A808" s="1"/>
  <c r="A809" s="1"/>
  <c r="A810" s="1"/>
  <c r="A811" s="1"/>
  <c r="A812" s="1"/>
  <c r="A813" s="1"/>
  <c r="A814" s="1"/>
  <c r="A815" s="1"/>
  <c r="A816" s="1"/>
  <c r="A817" s="1"/>
  <c r="A818" s="1"/>
  <c r="A819" s="1"/>
  <c r="A820" s="1"/>
  <c r="A821" s="1"/>
  <c r="A822" s="1"/>
  <c r="A823" s="1"/>
  <c r="A824" s="1"/>
  <c r="A825" s="1"/>
  <c r="A826" s="1"/>
  <c r="A827" s="1"/>
  <c r="A828" s="1"/>
  <c r="A829" s="1"/>
  <c r="A830" s="1"/>
  <c r="A831" s="1"/>
  <c r="A832" s="1"/>
  <c r="A833" s="1"/>
  <c r="A834" s="1"/>
  <c r="A835" s="1"/>
  <c r="A836" s="1"/>
  <c r="A837" s="1"/>
  <c r="A838" s="1"/>
  <c r="A839" s="1"/>
  <c r="A840" s="1"/>
  <c r="A841" s="1"/>
  <c r="A842" s="1"/>
  <c r="A843" s="1"/>
  <c r="A844" s="1"/>
  <c r="A845" s="1"/>
  <c r="A846" s="1"/>
  <c r="A847" s="1"/>
  <c r="A848" s="1"/>
  <c r="A849" s="1"/>
  <c r="A850" s="1"/>
  <c r="A851" s="1"/>
  <c r="A852" s="1"/>
  <c r="A853" s="1"/>
  <c r="A854" s="1"/>
  <c r="A855" s="1"/>
  <c r="A856" s="1"/>
  <c r="A857" s="1"/>
  <c r="A858" s="1"/>
  <c r="A859" s="1"/>
  <c r="A860" s="1"/>
  <c r="A861" s="1"/>
  <c r="A862" s="1"/>
  <c r="A863" s="1"/>
  <c r="A864" s="1"/>
  <c r="A865" s="1"/>
  <c r="A866" s="1"/>
  <c r="A867" s="1"/>
  <c r="A868" s="1"/>
  <c r="A869" s="1"/>
  <c r="A870" s="1"/>
  <c r="A871" s="1"/>
  <c r="A872" s="1"/>
  <c r="A873" s="1"/>
  <c r="A874" s="1"/>
  <c r="A875" s="1"/>
  <c r="A876" s="1"/>
  <c r="A877" s="1"/>
  <c r="A878" s="1"/>
  <c r="A879" s="1"/>
  <c r="A880" s="1"/>
  <c r="A881" s="1"/>
  <c r="A882" s="1"/>
  <c r="A883" s="1"/>
  <c r="A884" s="1"/>
  <c r="A885" s="1"/>
  <c r="A886" s="1"/>
  <c r="A887" s="1"/>
  <c r="A888" s="1"/>
  <c r="A889" s="1"/>
  <c r="A890" s="1"/>
  <c r="A891" s="1"/>
  <c r="A892" s="1"/>
  <c r="A893" s="1"/>
  <c r="A894" s="1"/>
  <c r="A895" s="1"/>
  <c r="A896" s="1"/>
  <c r="A897" s="1"/>
  <c r="A898" s="1"/>
  <c r="A899" s="1"/>
  <c r="A900" s="1"/>
  <c r="A901" s="1"/>
  <c r="A902" s="1"/>
  <c r="A903" s="1"/>
  <c r="A904" s="1"/>
  <c r="A905" s="1"/>
  <c r="A906" s="1"/>
  <c r="A907" s="1"/>
  <c r="A908" s="1"/>
  <c r="A909" s="1"/>
  <c r="A910" s="1"/>
  <c r="A911" s="1"/>
  <c r="A912" s="1"/>
  <c r="A913" s="1"/>
  <c r="A914" s="1"/>
  <c r="A915" s="1"/>
  <c r="A916" s="1"/>
  <c r="A917" s="1"/>
  <c r="A918" s="1"/>
  <c r="A919" s="1"/>
  <c r="A920" s="1"/>
  <c r="A921" s="1"/>
  <c r="A922" s="1"/>
  <c r="A923" s="1"/>
  <c r="A924" s="1"/>
  <c r="A925" s="1"/>
  <c r="A926" s="1"/>
  <c r="A927" s="1"/>
  <c r="A928" s="1"/>
  <c r="A929" s="1"/>
  <c r="A930" s="1"/>
  <c r="A931" s="1"/>
  <c r="A932" s="1"/>
  <c r="A933" s="1"/>
  <c r="A934" s="1"/>
  <c r="A935" s="1"/>
  <c r="A936" s="1"/>
  <c r="A937" s="1"/>
  <c r="A938" s="1"/>
  <c r="A939" s="1"/>
  <c r="A940" s="1"/>
  <c r="A941" s="1"/>
  <c r="A942" s="1"/>
  <c r="A943" s="1"/>
  <c r="A944" s="1"/>
  <c r="A945" s="1"/>
  <c r="A946" s="1"/>
  <c r="A947" s="1"/>
  <c r="A948" s="1"/>
  <c r="A949" s="1"/>
  <c r="A950" s="1"/>
  <c r="A951" s="1"/>
  <c r="A952" s="1"/>
  <c r="A953" s="1"/>
  <c r="A954" s="1"/>
  <c r="A955" s="1"/>
  <c r="A956" s="1"/>
  <c r="A957" s="1"/>
  <c r="A958" s="1"/>
  <c r="A959" s="1"/>
  <c r="A960" s="1"/>
  <c r="A961" s="1"/>
  <c r="A962" s="1"/>
  <c r="A963" s="1"/>
  <c r="A964" s="1"/>
  <c r="A965" s="1"/>
  <c r="A966" s="1"/>
  <c r="A967" s="1"/>
  <c r="A968" s="1"/>
  <c r="A969" s="1"/>
  <c r="A970" s="1"/>
  <c r="A971" s="1"/>
  <c r="A972" s="1"/>
  <c r="A973" s="1"/>
  <c r="A974" s="1"/>
  <c r="A975" s="1"/>
  <c r="A976" s="1"/>
  <c r="A977" s="1"/>
  <c r="A978" s="1"/>
  <c r="A979" s="1"/>
  <c r="A980" s="1"/>
  <c r="A981" s="1"/>
  <c r="A982" s="1"/>
  <c r="A983" s="1"/>
  <c r="A984" s="1"/>
  <c r="A985" s="1"/>
  <c r="A986" s="1"/>
  <c r="A987" s="1"/>
  <c r="A988" s="1"/>
  <c r="A989" s="1"/>
  <c r="A990" s="1"/>
  <c r="A991" s="1"/>
  <c r="A992" s="1"/>
  <c r="A993" s="1"/>
  <c r="A994" s="1"/>
  <c r="A995" s="1"/>
  <c r="A996" s="1"/>
  <c r="A997" s="1"/>
  <c r="A998" s="1"/>
  <c r="A999" s="1"/>
  <c r="A1000" s="1"/>
  <c r="A1001" s="1"/>
  <c r="A1002" s="1"/>
  <c r="A1003" s="1"/>
  <c r="A1004" s="1"/>
  <c r="A1005" s="1"/>
  <c r="A1006" s="1"/>
  <c r="A1007" s="1"/>
  <c r="A1008" s="1"/>
  <c r="A1009" s="1"/>
  <c r="A1010" s="1"/>
  <c r="A1011" s="1"/>
  <c r="A1012" s="1"/>
  <c r="A1013" s="1"/>
  <c r="A1014" s="1"/>
  <c r="A1015" s="1"/>
  <c r="A1016" s="1"/>
  <c r="A1017" s="1"/>
  <c r="A1018" s="1"/>
  <c r="A1019" s="1"/>
  <c r="A1020" s="1"/>
  <c r="A1021" s="1"/>
  <c r="A1022" s="1"/>
  <c r="A1023" s="1"/>
  <c r="A1024" s="1"/>
  <c r="A1025" s="1"/>
  <c r="A1026" s="1"/>
  <c r="A1027" s="1"/>
  <c r="A1028" s="1"/>
  <c r="A1029" s="1"/>
  <c r="A1030" s="1"/>
  <c r="A1031" s="1"/>
  <c r="A1032" s="1"/>
  <c r="A1033" s="1"/>
  <c r="A1034" s="1"/>
  <c r="A1035" s="1"/>
  <c r="A1036" s="1"/>
  <c r="A1037" s="1"/>
  <c r="A1038" s="1"/>
  <c r="A1039" s="1"/>
  <c r="A1040" s="1"/>
  <c r="A1041" s="1"/>
  <c r="A1042" s="1"/>
  <c r="A1043" s="1"/>
  <c r="A1044" s="1"/>
  <c r="A1045" s="1"/>
  <c r="A1046" s="1"/>
  <c r="A1047" s="1"/>
  <c r="A1048" s="1"/>
  <c r="A1049" s="1"/>
  <c r="A1050" s="1"/>
  <c r="A1051" s="1"/>
  <c r="A1052" s="1"/>
  <c r="A1053" s="1"/>
  <c r="A1054" s="1"/>
  <c r="A1055" s="1"/>
  <c r="A1056" s="1"/>
  <c r="A1057" s="1"/>
  <c r="A1058" s="1"/>
  <c r="A1059" s="1"/>
  <c r="A1060" s="1"/>
  <c r="A1061" s="1"/>
  <c r="A1062" s="1"/>
  <c r="A1063" s="1"/>
  <c r="A1064" s="1"/>
  <c r="A1065" s="1"/>
  <c r="A1066" s="1"/>
  <c r="A1067" s="1"/>
  <c r="A1068" s="1"/>
  <c r="A1069" s="1"/>
  <c r="A1070" s="1"/>
  <c r="A1071" s="1"/>
  <c r="A1072" s="1"/>
  <c r="A1073" s="1"/>
  <c r="A1074" s="1"/>
  <c r="A1075" s="1"/>
  <c r="A1076" s="1"/>
  <c r="A1077" s="1"/>
  <c r="A1078" s="1"/>
  <c r="A1079" s="1"/>
  <c r="A1080" s="1"/>
  <c r="A1081" s="1"/>
  <c r="A1082" s="1"/>
  <c r="A1083" s="1"/>
  <c r="A1084" s="1"/>
  <c r="A1085" s="1"/>
  <c r="A1086" s="1"/>
  <c r="A1087" s="1"/>
  <c r="A1088" s="1"/>
  <c r="A1089" s="1"/>
  <c r="A1090" s="1"/>
  <c r="A1091" s="1"/>
  <c r="A1092" s="1"/>
  <c r="A1093" s="1"/>
  <c r="A1094" s="1"/>
  <c r="A1095" s="1"/>
  <c r="A1096" s="1"/>
  <c r="A1097" s="1"/>
  <c r="A1098" s="1"/>
  <c r="A1099" s="1"/>
  <c r="A1100" s="1"/>
  <c r="A1101" s="1"/>
  <c r="A1102" s="1"/>
  <c r="A1103" s="1"/>
  <c r="A1104" s="1"/>
  <c r="A1105" s="1"/>
  <c r="A1106" s="1"/>
  <c r="A1107" s="1"/>
  <c r="A1108" s="1"/>
  <c r="A1109" s="1"/>
  <c r="A1110" s="1"/>
  <c r="A1111" s="1"/>
  <c r="A1112" s="1"/>
  <c r="A1113" s="1"/>
  <c r="A1114" s="1"/>
  <c r="A1115" s="1"/>
  <c r="A1116" s="1"/>
  <c r="A1117" s="1"/>
  <c r="A1118" s="1"/>
  <c r="A1119" s="1"/>
  <c r="A1120" s="1"/>
  <c r="A1121" s="1"/>
  <c r="A1122" s="1"/>
  <c r="A1123" s="1"/>
  <c r="A1124" s="1"/>
  <c r="A1125" s="1"/>
  <c r="A1126" s="1"/>
  <c r="A1127" s="1"/>
  <c r="A1128" s="1"/>
  <c r="A1129" s="1"/>
  <c r="A1130" s="1"/>
  <c r="A1131" s="1"/>
  <c r="A1132" s="1"/>
  <c r="A1133" s="1"/>
  <c r="A1134" s="1"/>
  <c r="A1135" s="1"/>
  <c r="A1136" s="1"/>
  <c r="A1137" s="1"/>
  <c r="A1138" s="1"/>
  <c r="A1139" s="1"/>
  <c r="A1140" s="1"/>
  <c r="A1141" s="1"/>
  <c r="A1142" s="1"/>
  <c r="A1143" s="1"/>
  <c r="A1144" s="1"/>
  <c r="A1145" s="1"/>
  <c r="A1146" s="1"/>
  <c r="A1147" s="1"/>
  <c r="A1148" s="1"/>
  <c r="A1149" s="1"/>
  <c r="A1150" s="1"/>
  <c r="A1151" s="1"/>
  <c r="A1152" s="1"/>
  <c r="A1153" s="1"/>
  <c r="A1154" s="1"/>
  <c r="A1155" s="1"/>
  <c r="A1156" s="1"/>
  <c r="A1157" s="1"/>
  <c r="A1158" s="1"/>
  <c r="A1159" s="1"/>
  <c r="A1160" s="1"/>
  <c r="A1161" s="1"/>
  <c r="A1162" s="1"/>
  <c r="A1163" s="1"/>
  <c r="A1164" s="1"/>
  <c r="A1165" s="1"/>
  <c r="A1166" s="1"/>
  <c r="A1167" s="1"/>
  <c r="A1168" s="1"/>
  <c r="A1169" s="1"/>
  <c r="A1170" s="1"/>
  <c r="A1171" s="1"/>
  <c r="A1172" s="1"/>
  <c r="A1173" s="1"/>
  <c r="A1174" s="1"/>
  <c r="A1175" s="1"/>
  <c r="A1176" s="1"/>
  <c r="A1177" s="1"/>
  <c r="A1178" s="1"/>
  <c r="A1179" s="1"/>
  <c r="A1180" s="1"/>
  <c r="A1181" s="1"/>
  <c r="A1182" s="1"/>
  <c r="A1183" s="1"/>
  <c r="A1184" s="1"/>
  <c r="A1185" s="1"/>
  <c r="A1186" s="1"/>
  <c r="A1187" s="1"/>
  <c r="A1188" s="1"/>
  <c r="A1189" s="1"/>
  <c r="A1190" s="1"/>
  <c r="A1191" s="1"/>
  <c r="A1192" s="1"/>
  <c r="A1193" s="1"/>
  <c r="A1194" s="1"/>
  <c r="A1195" s="1"/>
  <c r="A1196" s="1"/>
  <c r="A1197" s="1"/>
  <c r="A1198" s="1"/>
  <c r="A1199" s="1"/>
  <c r="A1200" s="1"/>
  <c r="A1201" s="1"/>
  <c r="A1202" s="1"/>
  <c r="A1203" s="1"/>
  <c r="A1204" s="1"/>
  <c r="A1205" s="1"/>
  <c r="A1206" s="1"/>
  <c r="A1207" s="1"/>
  <c r="A1208" s="1"/>
  <c r="A1209" s="1"/>
  <c r="A1210" s="1"/>
  <c r="A1211" s="1"/>
  <c r="A1212" s="1"/>
  <c r="A1213" s="1"/>
  <c r="A1214" s="1"/>
  <c r="A1215" s="1"/>
  <c r="A1216" s="1"/>
  <c r="A1217" s="1"/>
  <c r="A1218" s="1"/>
  <c r="A1219" s="1"/>
  <c r="A1220" s="1"/>
  <c r="A1221" s="1"/>
  <c r="A1222" s="1"/>
  <c r="A1223" s="1"/>
  <c r="A1224" s="1"/>
  <c r="A1225" s="1"/>
  <c r="A1226" s="1"/>
  <c r="A1227" s="1"/>
  <c r="A1228" s="1"/>
  <c r="A1229" s="1"/>
  <c r="A1230" s="1"/>
  <c r="A1231" s="1"/>
  <c r="A1232" s="1"/>
  <c r="A1233" s="1"/>
  <c r="A1234" s="1"/>
  <c r="A1235" s="1"/>
  <c r="A1236" s="1"/>
  <c r="A1237" s="1"/>
  <c r="A1238" s="1"/>
  <c r="A1239" s="1"/>
  <c r="A1240" s="1"/>
  <c r="A1241" s="1"/>
  <c r="A1242" s="1"/>
  <c r="A1243" s="1"/>
  <c r="A1244" s="1"/>
  <c r="A1245" s="1"/>
  <c r="A1246" s="1"/>
  <c r="A1247" s="1"/>
  <c r="A1248" s="1"/>
  <c r="A1249" s="1"/>
  <c r="A1250" s="1"/>
  <c r="A1251" s="1"/>
  <c r="A1252" s="1"/>
  <c r="A1253" s="1"/>
  <c r="A1254" s="1"/>
  <c r="A1255" s="1"/>
  <c r="A1256" s="1"/>
  <c r="A1257" s="1"/>
  <c r="A1258" s="1"/>
  <c r="A1259" s="1"/>
  <c r="A1260" s="1"/>
  <c r="A1261" s="1"/>
  <c r="A1262" s="1"/>
  <c r="A1263" s="1"/>
  <c r="A1264" s="1"/>
  <c r="A1265" s="1"/>
  <c r="A1266" s="1"/>
  <c r="A1267" s="1"/>
  <c r="A1268" s="1"/>
  <c r="A1269" s="1"/>
  <c r="A1270" s="1"/>
  <c r="A1271" s="1"/>
  <c r="A1272" s="1"/>
  <c r="A1273" s="1"/>
  <c r="A1274" s="1"/>
  <c r="A1275" s="1"/>
  <c r="A1276" s="1"/>
  <c r="A1277" s="1"/>
  <c r="A1278" s="1"/>
  <c r="A1279" s="1"/>
  <c r="A1280" s="1"/>
  <c r="A1281" s="1"/>
  <c r="A1282" s="1"/>
  <c r="A1283" s="1"/>
  <c r="A1284" s="1"/>
  <c r="A1285" s="1"/>
  <c r="A1286" s="1"/>
  <c r="A1287" s="1"/>
  <c r="A1288" s="1"/>
  <c r="A1289" s="1"/>
  <c r="A1290" s="1"/>
  <c r="A1291" s="1"/>
  <c r="A1292" s="1"/>
  <c r="A1293" s="1"/>
  <c r="A1294" s="1"/>
  <c r="A1295" s="1"/>
  <c r="A1296" s="1"/>
  <c r="A1297" s="1"/>
  <c r="A1298" s="1"/>
  <c r="A1299" s="1"/>
  <c r="A1300" s="1"/>
  <c r="A1301" s="1"/>
  <c r="A1302" s="1"/>
  <c r="A1303" s="1"/>
  <c r="A1304" s="1"/>
  <c r="A1305" s="1"/>
  <c r="A1306" s="1"/>
  <c r="A1307" s="1"/>
  <c r="A1308" s="1"/>
  <c r="A1309" s="1"/>
  <c r="A1310" s="1"/>
  <c r="A1311" s="1"/>
  <c r="A1312" s="1"/>
  <c r="A1313" s="1"/>
  <c r="A1314" s="1"/>
  <c r="A1315" s="1"/>
  <c r="A1316" s="1"/>
  <c r="A1317" s="1"/>
  <c r="A1318" s="1"/>
  <c r="A1319" s="1"/>
  <c r="A1320" s="1"/>
  <c r="A1321" s="1"/>
  <c r="A1322" s="1"/>
  <c r="A1323" s="1"/>
  <c r="A1324" s="1"/>
  <c r="A1325" s="1"/>
  <c r="A1326" s="1"/>
  <c r="A1327" s="1"/>
  <c r="A1328" s="1"/>
  <c r="A1329" s="1"/>
  <c r="A1330" s="1"/>
  <c r="A1331" s="1"/>
  <c r="A1332" s="1"/>
  <c r="A1333" s="1"/>
  <c r="A1334" s="1"/>
  <c r="A1335" s="1"/>
  <c r="A1336" s="1"/>
  <c r="A1337" s="1"/>
  <c r="A1338" s="1"/>
  <c r="A1339" s="1"/>
  <c r="A1340" s="1"/>
  <c r="A1341" s="1"/>
  <c r="A1342" s="1"/>
  <c r="A1343" s="1"/>
  <c r="A1344" s="1"/>
  <c r="A1345" s="1"/>
  <c r="A1346" s="1"/>
  <c r="A1347" s="1"/>
  <c r="A1348" s="1"/>
  <c r="A1349" s="1"/>
  <c r="A1350" s="1"/>
  <c r="A1351" s="1"/>
  <c r="A1352" s="1"/>
  <c r="A1353" s="1"/>
  <c r="A1354" s="1"/>
  <c r="A1355" s="1"/>
  <c r="A1356" s="1"/>
  <c r="A1357" s="1"/>
  <c r="A1358" s="1"/>
  <c r="A1359" s="1"/>
  <c r="A1360" s="1"/>
  <c r="A1361" s="1"/>
  <c r="A1362" s="1"/>
  <c r="A1363" s="1"/>
  <c r="A1364" s="1"/>
  <c r="A1365" s="1"/>
  <c r="A1366" s="1"/>
  <c r="A1367" s="1"/>
  <c r="A1368" s="1"/>
  <c r="A1369" s="1"/>
  <c r="A1370" s="1"/>
  <c r="A1371" s="1"/>
  <c r="A1372" s="1"/>
  <c r="A1373" s="1"/>
  <c r="A1374" s="1"/>
  <c r="A1375" s="1"/>
  <c r="A1376" s="1"/>
  <c r="A1377" s="1"/>
  <c r="A1378" s="1"/>
  <c r="A1379" s="1"/>
  <c r="A1380" s="1"/>
  <c r="A1381" s="1"/>
  <c r="A1382" s="1"/>
  <c r="A1383" s="1"/>
  <c r="A1384" s="1"/>
  <c r="A1385" s="1"/>
  <c r="A1386" s="1"/>
  <c r="A1387" s="1"/>
  <c r="A1388" s="1"/>
  <c r="A1389" s="1"/>
  <c r="A1390" s="1"/>
  <c r="A1391" s="1"/>
  <c r="A1392" s="1"/>
  <c r="A1393" s="1"/>
  <c r="A1394" s="1"/>
  <c r="A1395" s="1"/>
  <c r="A1396" s="1"/>
  <c r="A1397" s="1"/>
  <c r="A1398" s="1"/>
  <c r="A1399" s="1"/>
  <c r="A1400" s="1"/>
  <c r="A1401" s="1"/>
  <c r="A1402" s="1"/>
  <c r="A1403" s="1"/>
  <c r="A1404" s="1"/>
  <c r="A1405" s="1"/>
  <c r="A1406" s="1"/>
  <c r="A1407" s="1"/>
  <c r="A1408" s="1"/>
  <c r="A1409" s="1"/>
  <c r="A1410" s="1"/>
  <c r="A1411" s="1"/>
  <c r="A1412" s="1"/>
  <c r="A1413" s="1"/>
  <c r="A1414" s="1"/>
  <c r="A1415" s="1"/>
  <c r="A1416" s="1"/>
  <c r="A1417" s="1"/>
  <c r="A1418" s="1"/>
  <c r="A1419" s="1"/>
  <c r="A1420" s="1"/>
  <c r="A1421" s="1"/>
  <c r="A1422" s="1"/>
  <c r="A1423" s="1"/>
  <c r="A1424" s="1"/>
  <c r="A1425" s="1"/>
  <c r="A1426" s="1"/>
  <c r="A1427" s="1"/>
  <c r="A1428" s="1"/>
  <c r="A1429" s="1"/>
  <c r="A1430" s="1"/>
  <c r="A1431" s="1"/>
  <c r="A1432" s="1"/>
  <c r="A1433" s="1"/>
  <c r="A1434" s="1"/>
  <c r="A1435" s="1"/>
  <c r="A1436" s="1"/>
  <c r="A1437" s="1"/>
  <c r="A1438" s="1"/>
  <c r="A1439" s="1"/>
  <c r="A1440" s="1"/>
  <c r="A1441" s="1"/>
  <c r="A1442" s="1"/>
  <c r="A1443" s="1"/>
  <c r="A1444" s="1"/>
  <c r="A1445" s="1"/>
  <c r="A1446" s="1"/>
  <c r="A1447" s="1"/>
  <c r="A1448" s="1"/>
  <c r="A1449" s="1"/>
  <c r="A1450" s="1"/>
  <c r="A1451" s="1"/>
  <c r="A1452" s="1"/>
  <c r="A1453" s="1"/>
  <c r="A1454" s="1"/>
  <c r="A1455" s="1"/>
  <c r="A1456" s="1"/>
  <c r="A1457" s="1"/>
  <c r="A1458" s="1"/>
  <c r="A1459" s="1"/>
  <c r="A1460" s="1"/>
  <c r="A1461" s="1"/>
  <c r="A1462" s="1"/>
  <c r="A1463" s="1"/>
  <c r="A1464" s="1"/>
  <c r="A1465" s="1"/>
  <c r="A1466" s="1"/>
  <c r="A1467" s="1"/>
  <c r="A1468" s="1"/>
  <c r="A1469" s="1"/>
  <c r="A1470" s="1"/>
  <c r="A1471" s="1"/>
  <c r="A1472" s="1"/>
  <c r="A1473" s="1"/>
  <c r="A1474" s="1"/>
  <c r="A1475" s="1"/>
  <c r="A1476" s="1"/>
  <c r="A1477" s="1"/>
  <c r="A1478" s="1"/>
  <c r="A1479" s="1"/>
  <c r="A1480" s="1"/>
  <c r="A1481" s="1"/>
  <c r="A1482" s="1"/>
  <c r="A1483" s="1"/>
  <c r="A1484" s="1"/>
  <c r="A1485" s="1"/>
  <c r="A1486" s="1"/>
  <c r="A1487" s="1"/>
  <c r="A1488" s="1"/>
  <c r="A1489" s="1"/>
  <c r="A1490" s="1"/>
  <c r="A1491" s="1"/>
  <c r="A1492" s="1"/>
  <c r="A1493" s="1"/>
  <c r="A1494" s="1"/>
  <c r="A1495" s="1"/>
  <c r="A1496" s="1"/>
  <c r="A1497" s="1"/>
  <c r="A1498" s="1"/>
  <c r="A1499" s="1"/>
  <c r="A1500" s="1"/>
  <c r="A1501" s="1"/>
  <c r="A1502" s="1"/>
  <c r="A1503" s="1"/>
  <c r="A1504" s="1"/>
  <c r="A1505" s="1"/>
  <c r="A1506" s="1"/>
  <c r="A1507" s="1"/>
  <c r="A1508" s="1"/>
  <c r="A1509" s="1"/>
  <c r="A1510" s="1"/>
  <c r="A1511" s="1"/>
  <c r="A1512" s="1"/>
  <c r="A1513" s="1"/>
  <c r="A1514" s="1"/>
  <c r="A1515" s="1"/>
  <c r="A1516" s="1"/>
  <c r="A1517" s="1"/>
  <c r="A1518" s="1"/>
  <c r="A1519" s="1"/>
  <c r="A1520" s="1"/>
  <c r="A1521" s="1"/>
  <c r="A1522" s="1"/>
  <c r="A1523" s="1"/>
  <c r="A1524" s="1"/>
  <c r="A1525" s="1"/>
  <c r="A1526" s="1"/>
  <c r="A1527" s="1"/>
  <c r="A1528" s="1"/>
  <c r="A1529" s="1"/>
  <c r="A1530" s="1"/>
  <c r="A1531" s="1"/>
  <c r="A1532" s="1"/>
  <c r="A1533" s="1"/>
  <c r="A1534" s="1"/>
  <c r="A1535" s="1"/>
  <c r="A1536" s="1"/>
  <c r="A1537" s="1"/>
  <c r="A1538" s="1"/>
  <c r="A1539" s="1"/>
  <c r="A1540" s="1"/>
  <c r="A1541" s="1"/>
  <c r="A1542" s="1"/>
  <c r="A1543" s="1"/>
  <c r="A1544" s="1"/>
  <c r="A1545" s="1"/>
  <c r="A1546" s="1"/>
  <c r="A1547" s="1"/>
  <c r="A1548" s="1"/>
  <c r="A1549" s="1"/>
  <c r="A1550" s="1"/>
  <c r="A1551" s="1"/>
  <c r="A1552" s="1"/>
  <c r="A1553" s="1"/>
  <c r="A1554" s="1"/>
  <c r="A1555" s="1"/>
  <c r="A1556" s="1"/>
  <c r="A1557" s="1"/>
  <c r="A1558" s="1"/>
  <c r="A1559" s="1"/>
  <c r="A1560" s="1"/>
  <c r="A1561" s="1"/>
  <c r="A1562" s="1"/>
  <c r="A1563" s="1"/>
  <c r="A1564" s="1"/>
  <c r="A1565" s="1"/>
  <c r="A1566" s="1"/>
  <c r="A1567" s="1"/>
  <c r="A1568" s="1"/>
  <c r="A1569" s="1"/>
  <c r="A1570" s="1"/>
  <c r="A1571" s="1"/>
  <c r="A1572" s="1"/>
  <c r="A1573" s="1"/>
  <c r="A1574" s="1"/>
  <c r="A1575" s="1"/>
  <c r="A1576" s="1"/>
  <c r="A1577" s="1"/>
  <c r="A1578" s="1"/>
  <c r="A1579" s="1"/>
  <c r="A1580" s="1"/>
  <c r="A1581" s="1"/>
  <c r="A1582" s="1"/>
  <c r="A1583" s="1"/>
  <c r="A1584" s="1"/>
  <c r="A1585" s="1"/>
  <c r="A1586" s="1"/>
  <c r="A1587" s="1"/>
  <c r="A1588" s="1"/>
  <c r="A1589" s="1"/>
  <c r="A1590" s="1"/>
  <c r="A1591" s="1"/>
  <c r="A1592" s="1"/>
  <c r="A1593" s="1"/>
  <c r="A1594" s="1"/>
  <c r="A1595" s="1"/>
  <c r="A1596" s="1"/>
  <c r="A1597" s="1"/>
  <c r="A1598" s="1"/>
  <c r="A1599" s="1"/>
  <c r="A1600" s="1"/>
  <c r="A1601" s="1"/>
  <c r="A1602" s="1"/>
  <c r="A1603" s="1"/>
  <c r="A1604" s="1"/>
  <c r="A1605" s="1"/>
  <c r="A1606" s="1"/>
  <c r="A1607" s="1"/>
  <c r="A1608" s="1"/>
  <c r="A1609" s="1"/>
  <c r="A1610" s="1"/>
  <c r="A1611" s="1"/>
  <c r="A1612" s="1"/>
  <c r="A1613" s="1"/>
  <c r="A1614" s="1"/>
  <c r="A1615" s="1"/>
  <c r="A1616" s="1"/>
  <c r="A1617" s="1"/>
  <c r="A1618" s="1"/>
  <c r="A1619" s="1"/>
  <c r="A1620" s="1"/>
  <c r="A1621" s="1"/>
  <c r="A1622" s="1"/>
  <c r="A1623" s="1"/>
  <c r="A1624" s="1"/>
  <c r="A1625" s="1"/>
  <c r="A1626" s="1"/>
  <c r="A1627" s="1"/>
  <c r="A1628" s="1"/>
  <c r="A1629" s="1"/>
  <c r="A1630" s="1"/>
  <c r="A1631" s="1"/>
  <c r="A1632" s="1"/>
  <c r="A1633" s="1"/>
  <c r="A1634" s="1"/>
  <c r="A1635" s="1"/>
  <c r="A1636" s="1"/>
  <c r="A1637" s="1"/>
  <c r="A1638" s="1"/>
  <c r="A1639" s="1"/>
  <c r="A1640" s="1"/>
  <c r="A1641" s="1"/>
  <c r="A1642" s="1"/>
  <c r="A1643" s="1"/>
  <c r="A1644" s="1"/>
  <c r="A1645" s="1"/>
  <c r="A1646" s="1"/>
  <c r="A1647" s="1"/>
  <c r="A1648" s="1"/>
  <c r="A1649" s="1"/>
  <c r="A1650" s="1"/>
  <c r="A1651" s="1"/>
  <c r="A1652" s="1"/>
  <c r="A1653" s="1"/>
  <c r="A1654" s="1"/>
  <c r="A1655" s="1"/>
  <c r="A1656" s="1"/>
  <c r="A1657" s="1"/>
  <c r="A1658" s="1"/>
  <c r="A1659" s="1"/>
  <c r="A1660" s="1"/>
  <c r="A1661" s="1"/>
  <c r="A1662" s="1"/>
  <c r="A1663" s="1"/>
  <c r="A1664" s="1"/>
  <c r="A1665" s="1"/>
  <c r="A1666" s="1"/>
  <c r="A1667" s="1"/>
  <c r="A1668" s="1"/>
  <c r="A1669" s="1"/>
  <c r="A1670" s="1"/>
  <c r="A1671" s="1"/>
  <c r="A1672" s="1"/>
  <c r="A1673" s="1"/>
  <c r="A1674" s="1"/>
  <c r="A1675" s="1"/>
  <c r="A1676" s="1"/>
  <c r="A1677" s="1"/>
  <c r="A1678" s="1"/>
  <c r="A1679" s="1"/>
  <c r="A1680" s="1"/>
  <c r="A1681" s="1"/>
  <c r="A1682" s="1"/>
  <c r="A1683" s="1"/>
  <c r="A1684" s="1"/>
  <c r="A1685" s="1"/>
  <c r="A1686" s="1"/>
  <c r="A1687" s="1"/>
  <c r="A1688" s="1"/>
  <c r="A1689" s="1"/>
  <c r="A1690" s="1"/>
  <c r="A1691" s="1"/>
  <c r="A1692" s="1"/>
  <c r="A1693" s="1"/>
  <c r="A1694" s="1"/>
  <c r="A1695" s="1"/>
  <c r="A1696" s="1"/>
  <c r="A1697" s="1"/>
  <c r="A1698" s="1"/>
  <c r="A1699" s="1"/>
  <c r="A1700" s="1"/>
  <c r="A1701" s="1"/>
  <c r="A1702" s="1"/>
  <c r="A1703" s="1"/>
  <c r="A1704" s="1"/>
  <c r="A1705" s="1"/>
  <c r="A1706" s="1"/>
  <c r="A1707" s="1"/>
  <c r="A1708" s="1"/>
  <c r="A1709" s="1"/>
  <c r="A1710" s="1"/>
  <c r="A1711" s="1"/>
  <c r="A1712" s="1"/>
  <c r="A1713" s="1"/>
  <c r="A1714" s="1"/>
  <c r="A1715" s="1"/>
  <c r="A1716" s="1"/>
  <c r="A1717" s="1"/>
  <c r="A1718" s="1"/>
  <c r="A1719" s="1"/>
  <c r="A1720" s="1"/>
  <c r="A1721" s="1"/>
  <c r="A1722" s="1"/>
  <c r="A1723" s="1"/>
  <c r="A1724" s="1"/>
  <c r="A1725" s="1"/>
  <c r="A1726" s="1"/>
  <c r="A1727" s="1"/>
  <c r="A1728" s="1"/>
  <c r="A1729" s="1"/>
  <c r="A1730" s="1"/>
  <c r="A1731" s="1"/>
  <c r="A1732" s="1"/>
  <c r="A1733" s="1"/>
  <c r="A1734" s="1"/>
  <c r="A1735" s="1"/>
  <c r="A1736" s="1"/>
  <c r="A1737" s="1"/>
  <c r="A1738" s="1"/>
  <c r="A1739" s="1"/>
  <c r="A1740" s="1"/>
  <c r="A1741" s="1"/>
  <c r="A1742" s="1"/>
  <c r="A1743" s="1"/>
  <c r="A1744" s="1"/>
  <c r="A1745" s="1"/>
  <c r="A1746" s="1"/>
  <c r="A1747" s="1"/>
  <c r="A1748" s="1"/>
  <c r="A1749" s="1"/>
  <c r="A1750" s="1"/>
  <c r="A1751" s="1"/>
  <c r="A1752" s="1"/>
  <c r="A1753" s="1"/>
  <c r="A1754" s="1"/>
  <c r="A1755" s="1"/>
  <c r="A1756" s="1"/>
  <c r="A1757" s="1"/>
  <c r="A1758" s="1"/>
  <c r="A1759" s="1"/>
  <c r="A1760" s="1"/>
  <c r="A1761" s="1"/>
  <c r="A1762" s="1"/>
  <c r="A1763" s="1"/>
  <c r="A1764" s="1"/>
  <c r="A1765" s="1"/>
  <c r="A1766" s="1"/>
  <c r="A1767" s="1"/>
  <c r="A1768" s="1"/>
  <c r="A1769" s="1"/>
  <c r="A1770" s="1"/>
  <c r="A1771" s="1"/>
  <c r="A1772" s="1"/>
  <c r="A1773" s="1"/>
  <c r="A1774" s="1"/>
  <c r="A1775" s="1"/>
  <c r="A1776" s="1"/>
  <c r="A1777" s="1"/>
  <c r="A1778" s="1"/>
  <c r="A1779" s="1"/>
  <c r="A1780" s="1"/>
  <c r="A1781" s="1"/>
  <c r="A1782" s="1"/>
  <c r="A1783" s="1"/>
  <c r="A1784" s="1"/>
  <c r="A1785" s="1"/>
  <c r="A1786" s="1"/>
  <c r="A1787" s="1"/>
  <c r="A1788" s="1"/>
  <c r="A1789" s="1"/>
  <c r="A1790" s="1"/>
  <c r="A1791" s="1"/>
  <c r="A1792" s="1"/>
  <c r="A1793" s="1"/>
  <c r="A1794" s="1"/>
  <c r="A1795" s="1"/>
  <c r="A1796" s="1"/>
  <c r="A1797" s="1"/>
  <c r="A1798" s="1"/>
  <c r="A1799" s="1"/>
  <c r="A1800" s="1"/>
  <c r="A1801" s="1"/>
  <c r="A1802" s="1"/>
  <c r="A1803" s="1"/>
  <c r="A1804" s="1"/>
  <c r="A1805" s="1"/>
  <c r="A1806" s="1"/>
  <c r="A1807" s="1"/>
  <c r="A1808" s="1"/>
  <c r="A1809" s="1"/>
  <c r="A1810" s="1"/>
  <c r="A1811" s="1"/>
  <c r="A1812" s="1"/>
  <c r="A1813" s="1"/>
  <c r="A1814" s="1"/>
  <c r="A1815" s="1"/>
  <c r="A1816" s="1"/>
  <c r="A1817" s="1"/>
  <c r="A1818" s="1"/>
  <c r="A1819" s="1"/>
  <c r="A1820" s="1"/>
  <c r="A1821" s="1"/>
  <c r="A1822" s="1"/>
  <c r="A1823" s="1"/>
  <c r="A1824" s="1"/>
  <c r="A1825" s="1"/>
  <c r="A1826" s="1"/>
  <c r="A1827" s="1"/>
  <c r="A1828" s="1"/>
  <c r="A1829" s="1"/>
  <c r="A1830" s="1"/>
  <c r="A1831" s="1"/>
  <c r="A1832" s="1"/>
  <c r="A1833" s="1"/>
  <c r="A1834" s="1"/>
  <c r="A1835" s="1"/>
  <c r="A1836" s="1"/>
  <c r="A1837" s="1"/>
  <c r="A1838" s="1"/>
  <c r="A1839" s="1"/>
  <c r="A1840" s="1"/>
  <c r="A1841" s="1"/>
  <c r="A1842" s="1"/>
  <c r="A1843" s="1"/>
  <c r="A1844" s="1"/>
  <c r="A1845" s="1"/>
  <c r="A1846" s="1"/>
  <c r="A1847" s="1"/>
  <c r="A1848" s="1"/>
  <c r="A1849" s="1"/>
  <c r="A1850" s="1"/>
  <c r="A1851" s="1"/>
  <c r="A1852" s="1"/>
  <c r="A1853" s="1"/>
  <c r="A1854" s="1"/>
  <c r="A1855" s="1"/>
  <c r="A1856" s="1"/>
  <c r="A1857" s="1"/>
  <c r="A1858" s="1"/>
  <c r="A1859" s="1"/>
  <c r="A1860" s="1"/>
  <c r="A1861" s="1"/>
  <c r="A1862" s="1"/>
  <c r="A1863" s="1"/>
  <c r="A1864" s="1"/>
  <c r="A1865" s="1"/>
  <c r="A1866" s="1"/>
  <c r="A1867" s="1"/>
  <c r="A1868" s="1"/>
  <c r="A1869" s="1"/>
  <c r="A1870" s="1"/>
  <c r="A1871" s="1"/>
  <c r="A1872" s="1"/>
  <c r="A1873" s="1"/>
  <c r="A1874" s="1"/>
  <c r="A1875" s="1"/>
  <c r="A1876" s="1"/>
  <c r="A1877" s="1"/>
  <c r="A1878" s="1"/>
  <c r="A1879" s="1"/>
  <c r="A1880" s="1"/>
  <c r="A1881" s="1"/>
  <c r="A1882" s="1"/>
  <c r="A1883" s="1"/>
  <c r="A1884" s="1"/>
  <c r="A1885" s="1"/>
  <c r="A1886" s="1"/>
  <c r="A1887" s="1"/>
  <c r="A1888" s="1"/>
  <c r="A1889" s="1"/>
  <c r="A1890" s="1"/>
  <c r="A1891" s="1"/>
  <c r="A1892" s="1"/>
  <c r="A1893" s="1"/>
  <c r="A1894" s="1"/>
  <c r="A1895" s="1"/>
  <c r="A1896" s="1"/>
  <c r="A1897" s="1"/>
  <c r="A1898" s="1"/>
  <c r="A1899" s="1"/>
  <c r="A1900" s="1"/>
  <c r="A1901" s="1"/>
  <c r="A1902" s="1"/>
  <c r="A1903" s="1"/>
  <c r="A1904" s="1"/>
  <c r="A1905" s="1"/>
  <c r="D87" i="9"/>
  <c r="B102" s="1"/>
  <c r="D88"/>
  <c r="B99" s="1"/>
  <c r="D78"/>
  <c r="D94"/>
  <c r="B103" s="1"/>
  <c r="D43"/>
  <c r="B101" s="1"/>
  <c r="D59"/>
  <c r="B100" s="1"/>
  <c r="D77"/>
  <c r="D70"/>
  <c r="B104" s="1"/>
  <c r="D60"/>
  <c r="B98" s="1"/>
  <c r="D89"/>
  <c r="D71"/>
  <c r="C16"/>
  <c r="C30" i="7"/>
  <c r="C23" i="6"/>
  <c r="C19"/>
  <c r="E815" s="1"/>
  <c r="E816" s="1"/>
  <c r="E817" s="1"/>
  <c r="E818" s="1"/>
  <c r="E819" s="1"/>
  <c r="E820" s="1"/>
  <c r="E821" s="1"/>
  <c r="E822" s="1"/>
  <c r="E823" s="1"/>
  <c r="E824" s="1"/>
  <c r="E825" s="1"/>
  <c r="E826" s="1"/>
  <c r="E827" s="1"/>
  <c r="E828" s="1"/>
  <c r="E829" s="1"/>
  <c r="E830" s="1"/>
  <c r="E831" s="1"/>
  <c r="E832" s="1"/>
  <c r="E833" s="1"/>
  <c r="E834" s="1"/>
  <c r="E835" s="1"/>
  <c r="E836" s="1"/>
  <c r="E837" s="1"/>
  <c r="E838" s="1"/>
  <c r="E839" s="1"/>
  <c r="E840" s="1"/>
  <c r="E841" s="1"/>
  <c r="E842" s="1"/>
  <c r="E843" s="1"/>
  <c r="E844" s="1"/>
  <c r="E845" s="1"/>
  <c r="E846" s="1"/>
  <c r="E847" s="1"/>
  <c r="E848" s="1"/>
  <c r="E849" s="1"/>
  <c r="E850" s="1"/>
  <c r="E851" s="1"/>
  <c r="E852" s="1"/>
  <c r="E853" s="1"/>
  <c r="E854" s="1"/>
  <c r="E855" s="1"/>
  <c r="E856" s="1"/>
  <c r="E857" s="1"/>
  <c r="E858" s="1"/>
  <c r="E859" s="1"/>
  <c r="E860" s="1"/>
  <c r="E861" s="1"/>
  <c r="E862" s="1"/>
  <c r="E863" s="1"/>
  <c r="E864" s="1"/>
  <c r="E865" s="1"/>
  <c r="E866" s="1"/>
  <c r="E867" s="1"/>
  <c r="E868" s="1"/>
  <c r="E869" s="1"/>
  <c r="E870" s="1"/>
  <c r="E871" s="1"/>
  <c r="E872" s="1"/>
  <c r="E873" s="1"/>
  <c r="E874" s="1"/>
  <c r="E875" s="1"/>
  <c r="E876" s="1"/>
  <c r="E877" s="1"/>
  <c r="E878" s="1"/>
  <c r="E879" s="1"/>
  <c r="E880" s="1"/>
  <c r="E881" s="1"/>
  <c r="E882" s="1"/>
  <c r="E883" s="1"/>
  <c r="E884" s="1"/>
  <c r="E885" s="1"/>
  <c r="E886" s="1"/>
  <c r="E887" s="1"/>
  <c r="E888" s="1"/>
  <c r="E889" s="1"/>
  <c r="E890" s="1"/>
  <c r="E891" s="1"/>
  <c r="E892" s="1"/>
  <c r="E893" s="1"/>
  <c r="E894" s="1"/>
  <c r="E895" s="1"/>
  <c r="E896" s="1"/>
  <c r="E897" s="1"/>
  <c r="E898" s="1"/>
  <c r="E899" s="1"/>
  <c r="E900" s="1"/>
  <c r="E901" s="1"/>
  <c r="E902" s="1"/>
  <c r="E903" s="1"/>
  <c r="E904" s="1"/>
  <c r="E905" s="1"/>
  <c r="E906" s="1"/>
  <c r="E907" s="1"/>
  <c r="E908" s="1"/>
  <c r="E909" s="1"/>
  <c r="E910" s="1"/>
  <c r="E911" s="1"/>
  <c r="E912" s="1"/>
  <c r="E913" s="1"/>
  <c r="E914" s="1"/>
  <c r="E915" s="1"/>
  <c r="E916" s="1"/>
  <c r="E917" s="1"/>
  <c r="E918" s="1"/>
  <c r="E919" s="1"/>
  <c r="E920" s="1"/>
  <c r="E921" s="1"/>
  <c r="E922" s="1"/>
  <c r="E923" s="1"/>
  <c r="E924" s="1"/>
  <c r="E925" s="1"/>
  <c r="E926" s="1"/>
  <c r="E927" s="1"/>
  <c r="E928" s="1"/>
  <c r="E929" s="1"/>
  <c r="E930" s="1"/>
  <c r="E931" s="1"/>
  <c r="E932" s="1"/>
  <c r="E933" s="1"/>
  <c r="E934" s="1"/>
  <c r="E935" s="1"/>
  <c r="E936" s="1"/>
  <c r="E937" s="1"/>
  <c r="E938" s="1"/>
  <c r="E939" s="1"/>
  <c r="E940" s="1"/>
  <c r="E941" s="1"/>
  <c r="E942" s="1"/>
  <c r="E943" s="1"/>
  <c r="E944" s="1"/>
  <c r="E945" s="1"/>
  <c r="E946" s="1"/>
  <c r="E947" s="1"/>
  <c r="E948" s="1"/>
  <c r="E949" s="1"/>
  <c r="E950" s="1"/>
  <c r="E951" s="1"/>
  <c r="E952" s="1"/>
  <c r="E953" s="1"/>
  <c r="E954" s="1"/>
  <c r="E955" s="1"/>
  <c r="E956" s="1"/>
  <c r="E957" s="1"/>
  <c r="E958" s="1"/>
  <c r="E959" s="1"/>
  <c r="E960" s="1"/>
  <c r="E961" s="1"/>
  <c r="C8"/>
  <c r="C10" s="1"/>
  <c r="C11" s="1"/>
  <c r="C30" i="5"/>
  <c r="C28"/>
  <c r="C24"/>
  <c r="B19"/>
  <c r="A19"/>
  <c r="C23" i="3"/>
  <c r="C21"/>
  <c r="C12"/>
  <c r="C20"/>
  <c r="C11"/>
  <c r="C5"/>
  <c r="C7"/>
  <c r="C21" i="1"/>
  <c r="C27" l="1"/>
  <c r="C39" s="1"/>
  <c r="C23"/>
  <c r="D335" i="10"/>
  <c r="D30"/>
  <c r="D305"/>
  <c r="D1105"/>
  <c r="D32"/>
  <c r="D1056"/>
  <c r="D159"/>
  <c r="D1903"/>
  <c r="D161"/>
  <c r="D1073"/>
  <c r="D1889"/>
  <c r="D1008"/>
  <c r="D111"/>
  <c r="D1695"/>
  <c r="D1647"/>
  <c r="D738"/>
  <c r="D1314"/>
  <c r="D97"/>
  <c r="D881"/>
  <c r="D1697"/>
  <c r="D976"/>
  <c r="D79"/>
  <c r="D1439"/>
  <c r="D1824"/>
  <c r="D1391"/>
  <c r="D1250"/>
  <c r="D49"/>
  <c r="D849"/>
  <c r="D1633"/>
  <c r="D752"/>
  <c r="D1776"/>
  <c r="D1183"/>
  <c r="D817"/>
  <c r="D1617"/>
  <c r="D736"/>
  <c r="D1760"/>
  <c r="D1135"/>
  <c r="D1202"/>
  <c r="D1826"/>
  <c r="D673"/>
  <c r="D1585"/>
  <c r="D720"/>
  <c r="D1744"/>
  <c r="D927"/>
  <c r="D1054"/>
  <c r="D1310"/>
  <c r="D1566"/>
  <c r="D1822"/>
  <c r="D157"/>
  <c r="D413"/>
  <c r="D669"/>
  <c r="D925"/>
  <c r="D1181"/>
  <c r="D1437"/>
  <c r="D1693"/>
  <c r="D28"/>
  <c r="D284"/>
  <c r="D540"/>
  <c r="D796"/>
  <c r="D1052"/>
  <c r="D1308"/>
  <c r="D1564"/>
  <c r="D1820"/>
  <c r="D155"/>
  <c r="D411"/>
  <c r="D667"/>
  <c r="D923"/>
  <c r="D1179"/>
  <c r="D1435"/>
  <c r="D1691"/>
  <c r="D26"/>
  <c r="D282"/>
  <c r="D538"/>
  <c r="D794"/>
  <c r="D1050"/>
  <c r="D1306"/>
  <c r="D1562"/>
  <c r="D1818"/>
  <c r="D153"/>
  <c r="D409"/>
  <c r="D665"/>
  <c r="D921"/>
  <c r="D1177"/>
  <c r="D1433"/>
  <c r="D1689"/>
  <c r="D39"/>
  <c r="D1381"/>
  <c r="D1637"/>
  <c r="D1893"/>
  <c r="D244"/>
  <c r="D500"/>
  <c r="D756"/>
  <c r="D1012"/>
  <c r="D1268"/>
  <c r="D1524"/>
  <c r="D1780"/>
  <c r="D131"/>
  <c r="D387"/>
  <c r="D643"/>
  <c r="D899"/>
  <c r="D1155"/>
  <c r="D1411"/>
  <c r="D1667"/>
  <c r="D11"/>
  <c r="D274"/>
  <c r="D530"/>
  <c r="D786"/>
  <c r="D1042"/>
  <c r="D1298"/>
  <c r="D1554"/>
  <c r="D1810"/>
  <c r="D145"/>
  <c r="D401"/>
  <c r="D657"/>
  <c r="D913"/>
  <c r="D1169"/>
  <c r="D1425"/>
  <c r="D1681"/>
  <c r="D3"/>
  <c r="D272"/>
  <c r="D528"/>
  <c r="D784"/>
  <c r="D1040"/>
  <c r="D1296"/>
  <c r="D1552"/>
  <c r="D1808"/>
  <c r="D143"/>
  <c r="D399"/>
  <c r="D655"/>
  <c r="D911"/>
  <c r="D1167"/>
  <c r="D1423"/>
  <c r="D1679"/>
  <c r="D23"/>
  <c r="D270"/>
  <c r="D526"/>
  <c r="D782"/>
  <c r="D1038"/>
  <c r="D1294"/>
  <c r="D1550"/>
  <c r="D1806"/>
  <c r="D141"/>
  <c r="D397"/>
  <c r="D653"/>
  <c r="D909"/>
  <c r="D1165"/>
  <c r="D1421"/>
  <c r="D1677"/>
  <c r="D21"/>
  <c r="D268"/>
  <c r="D524"/>
  <c r="D780"/>
  <c r="D1036"/>
  <c r="D1292"/>
  <c r="D1548"/>
  <c r="D1804"/>
  <c r="D139"/>
  <c r="D395"/>
  <c r="D651"/>
  <c r="D907"/>
  <c r="D1163"/>
  <c r="D1419"/>
  <c r="D1675"/>
  <c r="D19"/>
  <c r="D266"/>
  <c r="D522"/>
  <c r="D778"/>
  <c r="D1034"/>
  <c r="D1290"/>
  <c r="D1546"/>
  <c r="D1802"/>
  <c r="D137"/>
  <c r="D393"/>
  <c r="D649"/>
  <c r="D905"/>
  <c r="D1161"/>
  <c r="D1417"/>
  <c r="D1673"/>
  <c r="D17"/>
  <c r="D853"/>
  <c r="D1109"/>
  <c r="D1365"/>
  <c r="D1621"/>
  <c r="D1877"/>
  <c r="D228"/>
  <c r="D484"/>
  <c r="D740"/>
  <c r="D996"/>
  <c r="D1252"/>
  <c r="D1508"/>
  <c r="D1764"/>
  <c r="D115"/>
  <c r="D371"/>
  <c r="D627"/>
  <c r="D883"/>
  <c r="D1139"/>
  <c r="D1395"/>
  <c r="D1651"/>
  <c r="D258"/>
  <c r="D514"/>
  <c r="D770"/>
  <c r="D1026"/>
  <c r="D1282"/>
  <c r="D1538"/>
  <c r="D1794"/>
  <c r="D129"/>
  <c r="D385"/>
  <c r="D641"/>
  <c r="D897"/>
  <c r="D1153"/>
  <c r="D1409"/>
  <c r="D1665"/>
  <c r="D9"/>
  <c r="D256"/>
  <c r="D512"/>
  <c r="D768"/>
  <c r="D1024"/>
  <c r="D1280"/>
  <c r="D1536"/>
  <c r="D1792"/>
  <c r="D127"/>
  <c r="D383"/>
  <c r="D639"/>
  <c r="D895"/>
  <c r="D1151"/>
  <c r="D1407"/>
  <c r="D1663"/>
  <c r="D7"/>
  <c r="D254"/>
  <c r="D510"/>
  <c r="D766"/>
  <c r="D1022"/>
  <c r="D1278"/>
  <c r="D1534"/>
  <c r="D1790"/>
  <c r="D125"/>
  <c r="D381"/>
  <c r="D637"/>
  <c r="D893"/>
  <c r="D1149"/>
  <c r="D1405"/>
  <c r="D1661"/>
  <c r="D5"/>
  <c r="D252"/>
  <c r="D508"/>
  <c r="D764"/>
  <c r="D1020"/>
  <c r="D1276"/>
  <c r="D1532"/>
  <c r="D1788"/>
  <c r="D123"/>
  <c r="D379"/>
  <c r="D635"/>
  <c r="D891"/>
  <c r="D1147"/>
  <c r="D1403"/>
  <c r="D1659"/>
  <c r="D250"/>
  <c r="D506"/>
  <c r="D762"/>
  <c r="D1018"/>
  <c r="D1274"/>
  <c r="D1530"/>
  <c r="D1786"/>
  <c r="D121"/>
  <c r="D377"/>
  <c r="D633"/>
  <c r="D889"/>
  <c r="D1145"/>
  <c r="D1401"/>
  <c r="D1657"/>
  <c r="D1006"/>
  <c r="D1262"/>
  <c r="D1518"/>
  <c r="D1774"/>
  <c r="D109"/>
  <c r="D365"/>
  <c r="D621"/>
  <c r="D877"/>
  <c r="D1133"/>
  <c r="D1389"/>
  <c r="D1645"/>
  <c r="D1901"/>
  <c r="D236"/>
  <c r="D492"/>
  <c r="D748"/>
  <c r="D1004"/>
  <c r="D1260"/>
  <c r="D1516"/>
  <c r="D1772"/>
  <c r="D107"/>
  <c r="D363"/>
  <c r="D619"/>
  <c r="D875"/>
  <c r="D1131"/>
  <c r="D1387"/>
  <c r="D1643"/>
  <c r="D1899"/>
  <c r="D234"/>
  <c r="D490"/>
  <c r="D746"/>
  <c r="D1002"/>
  <c r="D1258"/>
  <c r="D1514"/>
  <c r="D1770"/>
  <c r="D105"/>
  <c r="D361"/>
  <c r="D617"/>
  <c r="D873"/>
  <c r="D1129"/>
  <c r="D1385"/>
  <c r="D1641"/>
  <c r="D1897"/>
  <c r="D607"/>
  <c r="D863"/>
  <c r="D1119"/>
  <c r="D1375"/>
  <c r="D1631"/>
  <c r="D1887"/>
  <c r="D222"/>
  <c r="D478"/>
  <c r="D734"/>
  <c r="D990"/>
  <c r="D1246"/>
  <c r="D1502"/>
  <c r="D1758"/>
  <c r="D93"/>
  <c r="D349"/>
  <c r="D605"/>
  <c r="D861"/>
  <c r="D1117"/>
  <c r="D1373"/>
  <c r="D1629"/>
  <c r="D1885"/>
  <c r="D220"/>
  <c r="D476"/>
  <c r="D732"/>
  <c r="D988"/>
  <c r="D1244"/>
  <c r="D1500"/>
  <c r="D1756"/>
  <c r="D91"/>
  <c r="D347"/>
  <c r="D603"/>
  <c r="D859"/>
  <c r="D1115"/>
  <c r="D1371"/>
  <c r="D1627"/>
  <c r="D1883"/>
  <c r="D218"/>
  <c r="D474"/>
  <c r="D730"/>
  <c r="D986"/>
  <c r="D1242"/>
  <c r="D1498"/>
  <c r="D1754"/>
  <c r="D89"/>
  <c r="D345"/>
  <c r="D601"/>
  <c r="D857"/>
  <c r="D1113"/>
  <c r="D1369"/>
  <c r="D1625"/>
  <c r="D1881"/>
  <c r="D847"/>
  <c r="D1103"/>
  <c r="D1359"/>
  <c r="D1615"/>
  <c r="D1871"/>
  <c r="D206"/>
  <c r="D462"/>
  <c r="D718"/>
  <c r="D974"/>
  <c r="D1230"/>
  <c r="D1486"/>
  <c r="D1742"/>
  <c r="D77"/>
  <c r="D333"/>
  <c r="D589"/>
  <c r="D845"/>
  <c r="D1101"/>
  <c r="D1357"/>
  <c r="D1613"/>
  <c r="D1869"/>
  <c r="D204"/>
  <c r="D460"/>
  <c r="D716"/>
  <c r="D972"/>
  <c r="D1228"/>
  <c r="D1484"/>
  <c r="D1740"/>
  <c r="D75"/>
  <c r="D331"/>
  <c r="D587"/>
  <c r="D843"/>
  <c r="D1099"/>
  <c r="D1355"/>
  <c r="D1611"/>
  <c r="D1867"/>
  <c r="D202"/>
  <c r="D458"/>
  <c r="D714"/>
  <c r="D970"/>
  <c r="D1226"/>
  <c r="D1482"/>
  <c r="D1738"/>
  <c r="D73"/>
  <c r="D329"/>
  <c r="D585"/>
  <c r="D841"/>
  <c r="D1097"/>
  <c r="D1353"/>
  <c r="D1609"/>
  <c r="D1865"/>
  <c r="D247"/>
  <c r="D503"/>
  <c r="D759"/>
  <c r="D1015"/>
  <c r="D1271"/>
  <c r="D1527"/>
  <c r="D1783"/>
  <c r="D134"/>
  <c r="D390"/>
  <c r="D646"/>
  <c r="D902"/>
  <c r="D1158"/>
  <c r="D1414"/>
  <c r="D1670"/>
  <c r="D14"/>
  <c r="D277"/>
  <c r="D533"/>
  <c r="D789"/>
  <c r="D1045"/>
  <c r="D1301"/>
  <c r="D1557"/>
  <c r="D1813"/>
  <c r="D164"/>
  <c r="D420"/>
  <c r="D676"/>
  <c r="D932"/>
  <c r="D1188"/>
  <c r="D1444"/>
  <c r="D1700"/>
  <c r="D51"/>
  <c r="D307"/>
  <c r="D563"/>
  <c r="D819"/>
  <c r="D1075"/>
  <c r="D1331"/>
  <c r="D1587"/>
  <c r="D1843"/>
  <c r="D194"/>
  <c r="D450"/>
  <c r="D706"/>
  <c r="D962"/>
  <c r="D1218"/>
  <c r="D1474"/>
  <c r="D1730"/>
  <c r="D65"/>
  <c r="D321"/>
  <c r="D577"/>
  <c r="D833"/>
  <c r="D1089"/>
  <c r="D1345"/>
  <c r="D1601"/>
  <c r="D1857"/>
  <c r="D192"/>
  <c r="D448"/>
  <c r="D704"/>
  <c r="D960"/>
  <c r="D1216"/>
  <c r="D1472"/>
  <c r="D1728"/>
  <c r="D63"/>
  <c r="D319"/>
  <c r="D575"/>
  <c r="D831"/>
  <c r="D1087"/>
  <c r="D1343"/>
  <c r="D1599"/>
  <c r="D1855"/>
  <c r="D190"/>
  <c r="D446"/>
  <c r="D702"/>
  <c r="D958"/>
  <c r="D1214"/>
  <c r="D1470"/>
  <c r="D1726"/>
  <c r="D61"/>
  <c r="D317"/>
  <c r="D573"/>
  <c r="D829"/>
  <c r="D1085"/>
  <c r="D1341"/>
  <c r="D1597"/>
  <c r="D1853"/>
  <c r="D188"/>
  <c r="D444"/>
  <c r="D700"/>
  <c r="D956"/>
  <c r="D1212"/>
  <c r="D1468"/>
  <c r="D1724"/>
  <c r="D59"/>
  <c r="D315"/>
  <c r="D571"/>
  <c r="D827"/>
  <c r="D1083"/>
  <c r="D1339"/>
  <c r="D1595"/>
  <c r="D1851"/>
  <c r="D186"/>
  <c r="D442"/>
  <c r="D698"/>
  <c r="D954"/>
  <c r="D1210"/>
  <c r="D1466"/>
  <c r="D1722"/>
  <c r="D57"/>
  <c r="D313"/>
  <c r="D569"/>
  <c r="D825"/>
  <c r="D1081"/>
  <c r="D1337"/>
  <c r="D1593"/>
  <c r="D1849"/>
  <c r="D1841"/>
  <c r="D176"/>
  <c r="D432"/>
  <c r="D688"/>
  <c r="D944"/>
  <c r="D1200"/>
  <c r="D1456"/>
  <c r="D1712"/>
  <c r="D47"/>
  <c r="D303"/>
  <c r="D559"/>
  <c r="D815"/>
  <c r="D1071"/>
  <c r="D1327"/>
  <c r="D1583"/>
  <c r="D1839"/>
  <c r="D174"/>
  <c r="D430"/>
  <c r="D686"/>
  <c r="D942"/>
  <c r="D1198"/>
  <c r="D1454"/>
  <c r="D1710"/>
  <c r="D45"/>
  <c r="D301"/>
  <c r="D557"/>
  <c r="D813"/>
  <c r="D1069"/>
  <c r="D1325"/>
  <c r="D1581"/>
  <c r="D1837"/>
  <c r="D172"/>
  <c r="D428"/>
  <c r="D684"/>
  <c r="D940"/>
  <c r="D1196"/>
  <c r="D1452"/>
  <c r="D1708"/>
  <c r="D43"/>
  <c r="D299"/>
  <c r="D555"/>
  <c r="D811"/>
  <c r="D1067"/>
  <c r="D1323"/>
  <c r="D1579"/>
  <c r="D1835"/>
  <c r="D170"/>
  <c r="D426"/>
  <c r="D682"/>
  <c r="D938"/>
  <c r="D1194"/>
  <c r="D1450"/>
  <c r="D1706"/>
  <c r="D41"/>
  <c r="D297"/>
  <c r="D553"/>
  <c r="D809"/>
  <c r="D1065"/>
  <c r="D1321"/>
  <c r="D1577"/>
  <c r="D1833"/>
  <c r="D215"/>
  <c r="D471"/>
  <c r="D727"/>
  <c r="D983"/>
  <c r="D1239"/>
  <c r="D1495"/>
  <c r="D1751"/>
  <c r="D102"/>
  <c r="D358"/>
  <c r="D614"/>
  <c r="D870"/>
  <c r="D1126"/>
  <c r="D1382"/>
  <c r="D1638"/>
  <c r="D1894"/>
  <c r="D245"/>
  <c r="D501"/>
  <c r="D757"/>
  <c r="D1013"/>
  <c r="D1269"/>
  <c r="D1525"/>
  <c r="D1781"/>
  <c r="D132"/>
  <c r="D388"/>
  <c r="D644"/>
  <c r="D900"/>
  <c r="D1156"/>
  <c r="D1412"/>
  <c r="D1668"/>
  <c r="D12"/>
  <c r="D275"/>
  <c r="D531"/>
  <c r="D787"/>
  <c r="D1043"/>
  <c r="D1299"/>
  <c r="D1555"/>
  <c r="D1811"/>
  <c r="D162"/>
  <c r="D418"/>
  <c r="D674"/>
  <c r="D930"/>
  <c r="D1186"/>
  <c r="D1442"/>
  <c r="D1698"/>
  <c r="D33"/>
  <c r="D289"/>
  <c r="D545"/>
  <c r="D801"/>
  <c r="D1057"/>
  <c r="D1313"/>
  <c r="D1569"/>
  <c r="D1825"/>
  <c r="D160"/>
  <c r="D416"/>
  <c r="D672"/>
  <c r="D928"/>
  <c r="D1184"/>
  <c r="D1440"/>
  <c r="D1696"/>
  <c r="D31"/>
  <c r="D287"/>
  <c r="D543"/>
  <c r="D799"/>
  <c r="D1055"/>
  <c r="D1311"/>
  <c r="D1567"/>
  <c r="D1823"/>
  <c r="D158"/>
  <c r="D414"/>
  <c r="D670"/>
  <c r="D926"/>
  <c r="D1182"/>
  <c r="D1438"/>
  <c r="D1694"/>
  <c r="D29"/>
  <c r="D285"/>
  <c r="D541"/>
  <c r="D797"/>
  <c r="D1053"/>
  <c r="D1309"/>
  <c r="D1565"/>
  <c r="D1821"/>
  <c r="D156"/>
  <c r="D412"/>
  <c r="D668"/>
  <c r="D924"/>
  <c r="D1180"/>
  <c r="D1436"/>
  <c r="D1692"/>
  <c r="D27"/>
  <c r="D283"/>
  <c r="D539"/>
  <c r="D795"/>
  <c r="D1051"/>
  <c r="D1307"/>
  <c r="D1563"/>
  <c r="D1819"/>
  <c r="D154"/>
  <c r="D410"/>
  <c r="D666"/>
  <c r="D922"/>
  <c r="D1178"/>
  <c r="D1434"/>
  <c r="D1690"/>
  <c r="D25"/>
  <c r="D281"/>
  <c r="D537"/>
  <c r="D793"/>
  <c r="D1049"/>
  <c r="D1305"/>
  <c r="D1561"/>
  <c r="D1817"/>
  <c r="D529"/>
  <c r="D1809"/>
  <c r="D1424"/>
  <c r="D783"/>
  <c r="D1807"/>
  <c r="D398"/>
  <c r="D654"/>
  <c r="D910"/>
  <c r="D1422"/>
  <c r="D1678"/>
  <c r="D22"/>
  <c r="D269"/>
  <c r="D525"/>
  <c r="D781"/>
  <c r="D1037"/>
  <c r="D1293"/>
  <c r="D1549"/>
  <c r="D1805"/>
  <c r="D140"/>
  <c r="D396"/>
  <c r="D652"/>
  <c r="D908"/>
  <c r="D1164"/>
  <c r="D1420"/>
  <c r="D1676"/>
  <c r="D20"/>
  <c r="D267"/>
  <c r="D523"/>
  <c r="D779"/>
  <c r="D1035"/>
  <c r="D1291"/>
  <c r="D1547"/>
  <c r="D1803"/>
  <c r="D138"/>
  <c r="D394"/>
  <c r="D650"/>
  <c r="D906"/>
  <c r="D1162"/>
  <c r="D1418"/>
  <c r="D1674"/>
  <c r="D18"/>
  <c r="D265"/>
  <c r="D521"/>
  <c r="D777"/>
  <c r="D1033"/>
  <c r="D1289"/>
  <c r="D1545"/>
  <c r="D168"/>
  <c r="D1512"/>
  <c r="D200"/>
  <c r="D1528"/>
  <c r="D88"/>
  <c r="D120"/>
  <c r="D1320"/>
  <c r="D152"/>
  <c r="D1304"/>
  <c r="D1784"/>
  <c r="D136"/>
  <c r="D1336"/>
  <c r="D16"/>
  <c r="D216"/>
  <c r="D1592"/>
  <c r="D104"/>
  <c r="D1352"/>
  <c r="D1896"/>
  <c r="D232"/>
  <c r="D1416"/>
  <c r="D1848"/>
  <c r="D56"/>
  <c r="D552"/>
  <c r="D664"/>
  <c r="D712"/>
  <c r="D760"/>
  <c r="D808"/>
  <c r="D856"/>
  <c r="D904"/>
  <c r="D936"/>
  <c r="D984"/>
  <c r="D1032"/>
  <c r="D1080"/>
  <c r="D1128"/>
  <c r="D1176"/>
  <c r="D1224"/>
  <c r="D1288"/>
  <c r="D1400"/>
  <c r="D1496"/>
  <c r="D1560"/>
  <c r="D1624"/>
  <c r="D1672"/>
  <c r="D1720"/>
  <c r="D1768"/>
  <c r="D1880"/>
  <c r="D248"/>
  <c r="D1448"/>
  <c r="D264"/>
  <c r="D1432"/>
  <c r="D1832"/>
  <c r="D40"/>
  <c r="D504"/>
  <c r="D584"/>
  <c r="D616"/>
  <c r="D648"/>
  <c r="D696"/>
  <c r="D744"/>
  <c r="D776"/>
  <c r="D824"/>
  <c r="D872"/>
  <c r="D920"/>
  <c r="D968"/>
  <c r="D1000"/>
  <c r="D1048"/>
  <c r="D1096"/>
  <c r="D1144"/>
  <c r="D1192"/>
  <c r="D1272"/>
  <c r="D1384"/>
  <c r="D1480"/>
  <c r="D1576"/>
  <c r="D1640"/>
  <c r="D1688"/>
  <c r="D1736"/>
  <c r="D1816"/>
  <c r="D72"/>
  <c r="D1256"/>
  <c r="D1800"/>
  <c r="D184"/>
  <c r="D280"/>
  <c r="D296"/>
  <c r="D312"/>
  <c r="D328"/>
  <c r="D344"/>
  <c r="D360"/>
  <c r="D376"/>
  <c r="D392"/>
  <c r="D408"/>
  <c r="D424"/>
  <c r="D440"/>
  <c r="D456"/>
  <c r="D472"/>
  <c r="D488"/>
  <c r="D520"/>
  <c r="D536"/>
  <c r="D568"/>
  <c r="D600"/>
  <c r="D632"/>
  <c r="D680"/>
  <c r="D728"/>
  <c r="D792"/>
  <c r="D840"/>
  <c r="D888"/>
  <c r="D952"/>
  <c r="D1016"/>
  <c r="D1064"/>
  <c r="D1112"/>
  <c r="D1160"/>
  <c r="D1208"/>
  <c r="D1240"/>
  <c r="D1368"/>
  <c r="D1464"/>
  <c r="D1544"/>
  <c r="D1608"/>
  <c r="D1656"/>
  <c r="D1704"/>
  <c r="D1752"/>
  <c r="D1864"/>
  <c r="D273"/>
  <c r="D785"/>
  <c r="D1041"/>
  <c r="D1297"/>
  <c r="D1553"/>
  <c r="D144"/>
  <c r="D400"/>
  <c r="D656"/>
  <c r="D912"/>
  <c r="D1168"/>
  <c r="D1680"/>
  <c r="D24"/>
  <c r="D271"/>
  <c r="D527"/>
  <c r="D1039"/>
  <c r="D1295"/>
  <c r="D1551"/>
  <c r="D142"/>
  <c r="D1166"/>
  <c r="D183"/>
  <c r="D439"/>
  <c r="D695"/>
  <c r="D951"/>
  <c r="D1207"/>
  <c r="D1463"/>
  <c r="D1719"/>
  <c r="D70"/>
  <c r="D326"/>
  <c r="D582"/>
  <c r="D838"/>
  <c r="D1094"/>
  <c r="D1350"/>
  <c r="D1606"/>
  <c r="D1862"/>
  <c r="D213"/>
  <c r="D469"/>
  <c r="D725"/>
  <c r="D981"/>
  <c r="D1237"/>
  <c r="D1493"/>
  <c r="D1749"/>
  <c r="D100"/>
  <c r="D356"/>
  <c r="D612"/>
  <c r="D868"/>
  <c r="D1124"/>
  <c r="D1380"/>
  <c r="D1636"/>
  <c r="D1892"/>
  <c r="D243"/>
  <c r="D499"/>
  <c r="D755"/>
  <c r="D1011"/>
  <c r="D1267"/>
  <c r="D1523"/>
  <c r="D1779"/>
  <c r="D130"/>
  <c r="D386"/>
  <c r="D642"/>
  <c r="D898"/>
  <c r="D1154"/>
  <c r="D1410"/>
  <c r="D1666"/>
  <c r="D10"/>
  <c r="D257"/>
  <c r="D513"/>
  <c r="D769"/>
  <c r="D1025"/>
  <c r="D1281"/>
  <c r="D1537"/>
  <c r="D1793"/>
  <c r="D128"/>
  <c r="D384"/>
  <c r="D640"/>
  <c r="D896"/>
  <c r="D1152"/>
  <c r="D1408"/>
  <c r="D1664"/>
  <c r="D8"/>
  <c r="D255"/>
  <c r="D511"/>
  <c r="D767"/>
  <c r="D1023"/>
  <c r="D1279"/>
  <c r="D1535"/>
  <c r="D1791"/>
  <c r="D126"/>
  <c r="D382"/>
  <c r="D638"/>
  <c r="D894"/>
  <c r="D1150"/>
  <c r="D1406"/>
  <c r="D1662"/>
  <c r="D6"/>
  <c r="D253"/>
  <c r="D509"/>
  <c r="D765"/>
  <c r="D1021"/>
  <c r="D1277"/>
  <c r="D1533"/>
  <c r="D1789"/>
  <c r="D124"/>
  <c r="D380"/>
  <c r="D636"/>
  <c r="D892"/>
  <c r="D1148"/>
  <c r="D1404"/>
  <c r="D1660"/>
  <c r="D4"/>
  <c r="D251"/>
  <c r="D507"/>
  <c r="D763"/>
  <c r="D1019"/>
  <c r="D1275"/>
  <c r="D1531"/>
  <c r="D1787"/>
  <c r="D122"/>
  <c r="D378"/>
  <c r="D634"/>
  <c r="D890"/>
  <c r="D1146"/>
  <c r="D1402"/>
  <c r="D1658"/>
  <c r="D249"/>
  <c r="D505"/>
  <c r="D761"/>
  <c r="D1017"/>
  <c r="D1273"/>
  <c r="D1529"/>
  <c r="D1785"/>
  <c r="D167"/>
  <c r="D423"/>
  <c r="D679"/>
  <c r="D935"/>
  <c r="D1191"/>
  <c r="D1447"/>
  <c r="D1703"/>
  <c r="D54"/>
  <c r="D310"/>
  <c r="D566"/>
  <c r="D822"/>
  <c r="D1078"/>
  <c r="D1334"/>
  <c r="D1590"/>
  <c r="D1846"/>
  <c r="D197"/>
  <c r="D453"/>
  <c r="D709"/>
  <c r="D965"/>
  <c r="D1221"/>
  <c r="D1477"/>
  <c r="D1733"/>
  <c r="D84"/>
  <c r="D340"/>
  <c r="D596"/>
  <c r="D852"/>
  <c r="D1108"/>
  <c r="D1364"/>
  <c r="D1620"/>
  <c r="D1876"/>
  <c r="D227"/>
  <c r="D483"/>
  <c r="D739"/>
  <c r="D995"/>
  <c r="D1251"/>
  <c r="D1507"/>
  <c r="D1763"/>
  <c r="D114"/>
  <c r="D370"/>
  <c r="D626"/>
  <c r="D882"/>
  <c r="D1138"/>
  <c r="D1394"/>
  <c r="D1650"/>
  <c r="D241"/>
  <c r="D497"/>
  <c r="D753"/>
  <c r="D1009"/>
  <c r="D1265"/>
  <c r="D1521"/>
  <c r="D1777"/>
  <c r="D112"/>
  <c r="D368"/>
  <c r="D624"/>
  <c r="D880"/>
  <c r="D1136"/>
  <c r="D1392"/>
  <c r="D1648"/>
  <c r="D1904"/>
  <c r="D239"/>
  <c r="D495"/>
  <c r="D751"/>
  <c r="D1007"/>
  <c r="D1263"/>
  <c r="D1519"/>
  <c r="D1775"/>
  <c r="D110"/>
  <c r="D366"/>
  <c r="D622"/>
  <c r="D878"/>
  <c r="D1134"/>
  <c r="D1390"/>
  <c r="D1646"/>
  <c r="D1902"/>
  <c r="D237"/>
  <c r="D493"/>
  <c r="D749"/>
  <c r="D1005"/>
  <c r="D1261"/>
  <c r="D1517"/>
  <c r="D1773"/>
  <c r="D108"/>
  <c r="D364"/>
  <c r="D620"/>
  <c r="D876"/>
  <c r="D1132"/>
  <c r="D1388"/>
  <c r="D1644"/>
  <c r="D1900"/>
  <c r="D235"/>
  <c r="D491"/>
  <c r="D747"/>
  <c r="D1003"/>
  <c r="D1259"/>
  <c r="D1515"/>
  <c r="D1771"/>
  <c r="D106"/>
  <c r="D362"/>
  <c r="D618"/>
  <c r="D874"/>
  <c r="D1130"/>
  <c r="D1386"/>
  <c r="D1642"/>
  <c r="D1898"/>
  <c r="D233"/>
  <c r="D489"/>
  <c r="D745"/>
  <c r="D1001"/>
  <c r="D1257"/>
  <c r="D1513"/>
  <c r="D1769"/>
  <c r="D1634"/>
  <c r="D481"/>
  <c r="D993"/>
  <c r="D1249"/>
  <c r="D1761"/>
  <c r="D96"/>
  <c r="D352"/>
  <c r="D608"/>
  <c r="D864"/>
  <c r="D1120"/>
  <c r="D1376"/>
  <c r="D1632"/>
  <c r="D1888"/>
  <c r="D223"/>
  <c r="D479"/>
  <c r="D735"/>
  <c r="D991"/>
  <c r="D1247"/>
  <c r="D1503"/>
  <c r="D1759"/>
  <c r="D94"/>
  <c r="D350"/>
  <c r="D606"/>
  <c r="D862"/>
  <c r="D1118"/>
  <c r="D1374"/>
  <c r="D1630"/>
  <c r="D1886"/>
  <c r="D221"/>
  <c r="D477"/>
  <c r="D733"/>
  <c r="D989"/>
  <c r="D1245"/>
  <c r="D1501"/>
  <c r="D1757"/>
  <c r="D92"/>
  <c r="D348"/>
  <c r="D604"/>
  <c r="D860"/>
  <c r="D1116"/>
  <c r="D1372"/>
  <c r="D1628"/>
  <c r="D1884"/>
  <c r="D219"/>
  <c r="D475"/>
  <c r="D731"/>
  <c r="D987"/>
  <c r="D1243"/>
  <c r="D1499"/>
  <c r="D1755"/>
  <c r="D90"/>
  <c r="D346"/>
  <c r="D602"/>
  <c r="D858"/>
  <c r="D1114"/>
  <c r="D1370"/>
  <c r="D1626"/>
  <c r="D1882"/>
  <c r="D217"/>
  <c r="D473"/>
  <c r="D729"/>
  <c r="D985"/>
  <c r="D1241"/>
  <c r="D1497"/>
  <c r="D1753"/>
  <c r="D737"/>
  <c r="D391"/>
  <c r="D1159"/>
  <c r="D15"/>
  <c r="D534"/>
  <c r="D1046"/>
  <c r="D1814"/>
  <c r="D421"/>
  <c r="D933"/>
  <c r="D1189"/>
  <c r="D1445"/>
  <c r="D52"/>
  <c r="D308"/>
  <c r="D564"/>
  <c r="D820"/>
  <c r="D1076"/>
  <c r="D1332"/>
  <c r="D1588"/>
  <c r="D1844"/>
  <c r="D195"/>
  <c r="D451"/>
  <c r="D707"/>
  <c r="D963"/>
  <c r="D1219"/>
  <c r="D1475"/>
  <c r="D1731"/>
  <c r="D82"/>
  <c r="D338"/>
  <c r="D594"/>
  <c r="D850"/>
  <c r="D1106"/>
  <c r="D1362"/>
  <c r="D1618"/>
  <c r="D1874"/>
  <c r="D209"/>
  <c r="D465"/>
  <c r="D721"/>
  <c r="D977"/>
  <c r="D1233"/>
  <c r="D1489"/>
  <c r="D1745"/>
  <c r="D80"/>
  <c r="D336"/>
  <c r="D592"/>
  <c r="D848"/>
  <c r="D1104"/>
  <c r="D1360"/>
  <c r="D1616"/>
  <c r="D1872"/>
  <c r="D207"/>
  <c r="D463"/>
  <c r="D719"/>
  <c r="D975"/>
  <c r="D1231"/>
  <c r="D1487"/>
  <c r="D1743"/>
  <c r="D78"/>
  <c r="D334"/>
  <c r="D590"/>
  <c r="D846"/>
  <c r="D1102"/>
  <c r="D1358"/>
  <c r="D1614"/>
  <c r="D1870"/>
  <c r="D205"/>
  <c r="D461"/>
  <c r="D717"/>
  <c r="D973"/>
  <c r="D1229"/>
  <c r="D1485"/>
  <c r="D1741"/>
  <c r="D76"/>
  <c r="D332"/>
  <c r="D588"/>
  <c r="D844"/>
  <c r="D1100"/>
  <c r="D1356"/>
  <c r="D1612"/>
  <c r="D1868"/>
  <c r="D203"/>
  <c r="D459"/>
  <c r="D715"/>
  <c r="D971"/>
  <c r="D1227"/>
  <c r="D1483"/>
  <c r="D1739"/>
  <c r="D74"/>
  <c r="D330"/>
  <c r="D586"/>
  <c r="D842"/>
  <c r="D1098"/>
  <c r="D1354"/>
  <c r="D1610"/>
  <c r="D1866"/>
  <c r="D201"/>
  <c r="D457"/>
  <c r="D713"/>
  <c r="D969"/>
  <c r="D1225"/>
  <c r="D1481"/>
  <c r="D1737"/>
  <c r="D1378"/>
  <c r="D1890"/>
  <c r="D225"/>
  <c r="D1505"/>
  <c r="D135"/>
  <c r="D647"/>
  <c r="D903"/>
  <c r="D1415"/>
  <c r="D1671"/>
  <c r="D278"/>
  <c r="D790"/>
  <c r="D1302"/>
  <c r="D1558"/>
  <c r="D165"/>
  <c r="D677"/>
  <c r="D1701"/>
  <c r="D119"/>
  <c r="D375"/>
  <c r="D631"/>
  <c r="D887"/>
  <c r="D1143"/>
  <c r="D1399"/>
  <c r="D1655"/>
  <c r="D262"/>
  <c r="D518"/>
  <c r="D774"/>
  <c r="D1030"/>
  <c r="D1286"/>
  <c r="D1542"/>
  <c r="D1798"/>
  <c r="D149"/>
  <c r="D405"/>
  <c r="D661"/>
  <c r="D917"/>
  <c r="D1173"/>
  <c r="D1429"/>
  <c r="D1685"/>
  <c r="D36"/>
  <c r="D292"/>
  <c r="D548"/>
  <c r="D804"/>
  <c r="D1060"/>
  <c r="D1316"/>
  <c r="D1572"/>
  <c r="D1828"/>
  <c r="D179"/>
  <c r="D435"/>
  <c r="D691"/>
  <c r="D947"/>
  <c r="D1203"/>
  <c r="D1459"/>
  <c r="D1715"/>
  <c r="D66"/>
  <c r="D322"/>
  <c r="D578"/>
  <c r="D834"/>
  <c r="D1090"/>
  <c r="D1346"/>
  <c r="D1602"/>
  <c r="D1858"/>
  <c r="D193"/>
  <c r="D449"/>
  <c r="D705"/>
  <c r="D961"/>
  <c r="D1217"/>
  <c r="D1473"/>
  <c r="D1729"/>
  <c r="D64"/>
  <c r="D320"/>
  <c r="D576"/>
  <c r="D832"/>
  <c r="D1088"/>
  <c r="D1344"/>
  <c r="D1600"/>
  <c r="D1856"/>
  <c r="D191"/>
  <c r="D447"/>
  <c r="D703"/>
  <c r="D959"/>
  <c r="D1215"/>
  <c r="D1471"/>
  <c r="D1727"/>
  <c r="D62"/>
  <c r="D318"/>
  <c r="D574"/>
  <c r="D830"/>
  <c r="D1086"/>
  <c r="D1342"/>
  <c r="D1598"/>
  <c r="D1854"/>
  <c r="D189"/>
  <c r="D445"/>
  <c r="D701"/>
  <c r="D957"/>
  <c r="D1213"/>
  <c r="D1469"/>
  <c r="D1725"/>
  <c r="D60"/>
  <c r="D316"/>
  <c r="D572"/>
  <c r="D828"/>
  <c r="D1084"/>
  <c r="D1340"/>
  <c r="D1596"/>
  <c r="D1852"/>
  <c r="D187"/>
  <c r="D443"/>
  <c r="D699"/>
  <c r="D955"/>
  <c r="D1211"/>
  <c r="D1467"/>
  <c r="D1723"/>
  <c r="D58"/>
  <c r="D314"/>
  <c r="D570"/>
  <c r="D826"/>
  <c r="D1082"/>
  <c r="D1338"/>
  <c r="D1594"/>
  <c r="D1850"/>
  <c r="D185"/>
  <c r="D441"/>
  <c r="D697"/>
  <c r="D953"/>
  <c r="D1209"/>
  <c r="D1465"/>
  <c r="D1721"/>
  <c r="D1014"/>
  <c r="D1270"/>
  <c r="D1526"/>
  <c r="D1782"/>
  <c r="D133"/>
  <c r="D389"/>
  <c r="D645"/>
  <c r="D901"/>
  <c r="D1157"/>
  <c r="D1413"/>
  <c r="D1669"/>
  <c r="D13"/>
  <c r="D276"/>
  <c r="D532"/>
  <c r="D788"/>
  <c r="D1044"/>
  <c r="D1300"/>
  <c r="D1556"/>
  <c r="D1812"/>
  <c r="D163"/>
  <c r="D419"/>
  <c r="D675"/>
  <c r="D931"/>
  <c r="D1187"/>
  <c r="D1443"/>
  <c r="D1699"/>
  <c r="D50"/>
  <c r="D306"/>
  <c r="D562"/>
  <c r="D818"/>
  <c r="D1074"/>
  <c r="D1330"/>
  <c r="D1586"/>
  <c r="D1842"/>
  <c r="D177"/>
  <c r="D433"/>
  <c r="D689"/>
  <c r="D945"/>
  <c r="D1201"/>
  <c r="D1457"/>
  <c r="D1713"/>
  <c r="D48"/>
  <c r="D304"/>
  <c r="D560"/>
  <c r="D816"/>
  <c r="D1072"/>
  <c r="D1328"/>
  <c r="D1584"/>
  <c r="D1840"/>
  <c r="D175"/>
  <c r="D431"/>
  <c r="D687"/>
  <c r="D943"/>
  <c r="D1199"/>
  <c r="D1455"/>
  <c r="D1711"/>
  <c r="D46"/>
  <c r="D302"/>
  <c r="D558"/>
  <c r="D814"/>
  <c r="D1070"/>
  <c r="D1326"/>
  <c r="D1582"/>
  <c r="D1838"/>
  <c r="D173"/>
  <c r="D429"/>
  <c r="D685"/>
  <c r="D941"/>
  <c r="D1197"/>
  <c r="D1453"/>
  <c r="D1709"/>
  <c r="D44"/>
  <c r="D300"/>
  <c r="D556"/>
  <c r="D812"/>
  <c r="D1068"/>
  <c r="D1324"/>
  <c r="D1580"/>
  <c r="D1836"/>
  <c r="D171"/>
  <c r="D427"/>
  <c r="D683"/>
  <c r="D939"/>
  <c r="D1195"/>
  <c r="D1451"/>
  <c r="D1707"/>
  <c r="D42"/>
  <c r="D298"/>
  <c r="D554"/>
  <c r="D810"/>
  <c r="D1066"/>
  <c r="D1322"/>
  <c r="D1578"/>
  <c r="D1834"/>
  <c r="D169"/>
  <c r="D425"/>
  <c r="D681"/>
  <c r="D937"/>
  <c r="D1193"/>
  <c r="D1449"/>
  <c r="D1705"/>
  <c r="C28" i="1"/>
  <c r="C29" i="5"/>
  <c r="C14" i="3"/>
  <c r="C29" i="1" l="1"/>
  <c r="C30" i="9" s="1"/>
  <c r="C31" s="1"/>
  <c r="C30" i="1"/>
  <c r="C19" i="5"/>
  <c r="C32" s="1"/>
  <c r="C33" s="1"/>
  <c r="C24" i="6" s="1"/>
  <c r="F942" s="1"/>
  <c r="C42" i="1"/>
  <c r="C44" s="1"/>
  <c r="C6" i="12" l="1"/>
  <c r="C7" s="1"/>
  <c r="C19"/>
  <c r="C20" s="1"/>
  <c r="C3" i="6"/>
  <c r="C12" s="1"/>
  <c r="C43" i="1"/>
  <c r="F748" i="6"/>
  <c r="F787"/>
  <c r="F901"/>
  <c r="F821"/>
  <c r="F735"/>
  <c r="F775"/>
  <c r="F935"/>
  <c r="F820"/>
  <c r="F780"/>
  <c r="F844"/>
  <c r="F902"/>
  <c r="F922"/>
  <c r="F736"/>
  <c r="F941"/>
  <c r="F848"/>
  <c r="F930"/>
  <c r="F773"/>
  <c r="F724"/>
  <c r="F781"/>
  <c r="F824"/>
  <c r="F938"/>
  <c r="F739"/>
  <c r="F740"/>
  <c r="F747"/>
  <c r="F807"/>
  <c r="F742"/>
  <c r="F750"/>
  <c r="F761"/>
  <c r="F943"/>
  <c r="F936"/>
  <c r="F881"/>
  <c r="F953"/>
  <c r="F732"/>
  <c r="F729"/>
  <c r="F777"/>
  <c r="F829"/>
  <c r="F741"/>
  <c r="F783"/>
  <c r="F878"/>
  <c r="F805"/>
  <c r="F831"/>
  <c r="F858"/>
  <c r="F931"/>
  <c r="F946"/>
  <c r="F933"/>
  <c r="F864"/>
  <c r="F847"/>
  <c r="F776"/>
  <c r="F790"/>
  <c r="F751"/>
  <c r="F920"/>
  <c r="F937"/>
  <c r="F850"/>
  <c r="F955"/>
  <c r="F834"/>
  <c r="F743"/>
  <c r="F826"/>
  <c r="F838"/>
  <c r="F921"/>
  <c r="F900"/>
  <c r="F833"/>
  <c r="F744"/>
  <c r="F948"/>
  <c r="F949"/>
  <c r="F819"/>
  <c r="F859"/>
  <c r="F813"/>
  <c r="F785"/>
  <c r="F721"/>
  <c r="F789"/>
  <c r="F959"/>
  <c r="F845"/>
  <c r="F957"/>
  <c r="F883"/>
  <c r="F895"/>
  <c r="F915"/>
  <c r="F792"/>
  <c r="F875"/>
  <c r="F909"/>
  <c r="F867"/>
  <c r="F725"/>
  <c r="F752"/>
  <c r="F927"/>
  <c r="F924"/>
  <c r="F951"/>
  <c r="F812"/>
  <c r="F912"/>
  <c r="F925"/>
  <c r="F817"/>
  <c r="F762"/>
  <c r="F810"/>
  <c r="F913"/>
  <c r="F926"/>
  <c r="F908"/>
  <c r="F802"/>
  <c r="F906"/>
  <c r="F960"/>
  <c r="F947"/>
  <c r="F784"/>
  <c r="F815"/>
  <c r="F737"/>
  <c r="F898"/>
  <c r="F836"/>
  <c r="F799"/>
  <c r="F910"/>
  <c r="F876"/>
  <c r="F788"/>
  <c r="F917"/>
  <c r="F722"/>
  <c r="F954"/>
  <c r="F918"/>
  <c r="F887"/>
  <c r="F899"/>
  <c r="F822"/>
  <c r="F803"/>
  <c r="F911"/>
  <c r="F877"/>
  <c r="F758"/>
  <c r="F795"/>
  <c r="F726"/>
  <c r="F856"/>
  <c r="F929"/>
  <c r="F766"/>
  <c r="F956"/>
  <c r="F769"/>
  <c r="F884"/>
  <c r="F791"/>
  <c r="F771"/>
  <c r="F896"/>
  <c r="F879"/>
  <c r="F952"/>
  <c r="F796"/>
  <c r="F874"/>
  <c r="F827"/>
  <c r="F871"/>
  <c r="F738"/>
  <c r="F944"/>
  <c r="F961"/>
  <c r="F885"/>
  <c r="F745"/>
  <c r="F759"/>
  <c r="F757"/>
  <c r="F897"/>
  <c r="F865"/>
  <c r="F797"/>
  <c r="F731"/>
  <c r="F872"/>
  <c r="F890"/>
  <c r="F934"/>
  <c r="F916"/>
  <c r="F903"/>
  <c r="F870"/>
  <c r="F893"/>
  <c r="F939"/>
  <c r="F727"/>
  <c r="F882"/>
  <c r="F851"/>
  <c r="F832"/>
  <c r="F907"/>
  <c r="F765"/>
  <c r="F888"/>
  <c r="F928"/>
  <c r="F764"/>
  <c r="F889"/>
  <c r="F779"/>
  <c r="F811"/>
  <c r="F855"/>
  <c r="F880"/>
  <c r="F860"/>
  <c r="F891"/>
  <c r="F837"/>
  <c r="F818"/>
  <c r="F846"/>
  <c r="F782"/>
  <c r="F904"/>
  <c r="F763"/>
  <c r="F945"/>
  <c r="F730"/>
  <c r="F733"/>
  <c r="F755"/>
  <c r="F840"/>
  <c r="F866"/>
  <c r="F861"/>
  <c r="F828"/>
  <c r="F868"/>
  <c r="F806"/>
  <c r="F804"/>
  <c r="F814"/>
  <c r="F767"/>
  <c r="F958"/>
  <c r="F825"/>
  <c r="F770"/>
  <c r="F798"/>
  <c r="F723"/>
  <c r="F794"/>
  <c r="F808"/>
  <c r="F852"/>
  <c r="F863"/>
  <c r="F830"/>
  <c r="F869"/>
  <c r="F760"/>
  <c r="F774"/>
  <c r="F800"/>
  <c r="F768"/>
  <c r="F756"/>
  <c r="F914"/>
  <c r="F950"/>
  <c r="F932"/>
  <c r="F919"/>
  <c r="F873"/>
  <c r="F793"/>
  <c r="F853"/>
  <c r="F849"/>
  <c r="F816"/>
  <c r="F854"/>
  <c r="F892"/>
  <c r="F728"/>
  <c r="F786"/>
  <c r="F753"/>
  <c r="F842"/>
  <c r="F841"/>
  <c r="F809"/>
  <c r="F886"/>
  <c r="F749"/>
  <c r="F843"/>
  <c r="F940"/>
  <c r="F823"/>
  <c r="F835"/>
  <c r="F801"/>
  <c r="F839"/>
  <c r="F894"/>
  <c r="F862"/>
  <c r="F772"/>
  <c r="F754"/>
  <c r="F746"/>
  <c r="F857"/>
  <c r="F923"/>
  <c r="F905"/>
  <c r="F734"/>
  <c r="F778"/>
  <c r="C46" i="1"/>
  <c r="C47" s="1"/>
  <c r="C48" l="1"/>
  <c r="C49" l="1"/>
  <c r="C53" l="1"/>
  <c r="C56"/>
</calcChain>
</file>

<file path=xl/sharedStrings.xml><?xml version="1.0" encoding="utf-8"?>
<sst xmlns="http://schemas.openxmlformats.org/spreadsheetml/2006/main" count="988" uniqueCount="676">
  <si>
    <t>Sportplätze pro Mensch</t>
  </si>
  <si>
    <t>Sportplätze im Meer</t>
  </si>
  <si>
    <t>https://www-vedantu-com.translate.goog/question-answer/how-much-of-the-earths-surface-is-desert-class-9-social-science-cbse-5fed56f0e9fb3d341910460d?_x_tr_sl=en&amp;_x_tr_tl=de&amp;_x_tr_hl=de&amp;_x_tr_pto=rq&amp;_x_tr_hist=true</t>
  </si>
  <si>
    <t>Sportplätze als Wüste</t>
  </si>
  <si>
    <t>https://de.wikipedia.org/wiki/Prim%C3%A4renergieverbrauch</t>
  </si>
  <si>
    <t>https://praxistipps.chip.de/badewanne-wassermenge-und-wasserkosten_149874</t>
  </si>
  <si>
    <t>Fassungsvermögen einer Badewanne</t>
  </si>
  <si>
    <t>Einheit</t>
  </si>
  <si>
    <t>Wert</t>
  </si>
  <si>
    <t>Link</t>
  </si>
  <si>
    <t>EJ</t>
  </si>
  <si>
    <t xml:space="preserve">Primärenergieverbrauch Deutschland 2022 </t>
  </si>
  <si>
    <t>Generelles</t>
  </si>
  <si>
    <t>Deutschland</t>
  </si>
  <si>
    <t>Umrechnung Exa-Joule -&gt; Kilowattstunden</t>
  </si>
  <si>
    <t>EJ/KWh</t>
  </si>
  <si>
    <t>https://de.wikipedia.org/wiki/Vors%C3%A4tze_f%C3%BCr_Ma%C3%9Feinheiten</t>
  </si>
  <si>
    <t>https://www.destatis.de/DE/Themen/Gesellschaft-Umwelt/Bevoelkerung/Bevoelkerungsstand/_inhalt.html</t>
  </si>
  <si>
    <t>Menschen in Deutschland Ende 2023</t>
  </si>
  <si>
    <t>MJ/Kg</t>
  </si>
  <si>
    <t>https://de.wikipedia.org/wiki/%C3%96leinheit</t>
  </si>
  <si>
    <t>Dichte Rohöl</t>
  </si>
  <si>
    <t>Kg/l</t>
  </si>
  <si>
    <t>Energieinhalt Rohöl (Masse)</t>
  </si>
  <si>
    <t>KWh/l</t>
  </si>
  <si>
    <t xml:space="preserve">Energieinhalt Rohöl </t>
  </si>
  <si>
    <t>Millionen</t>
  </si>
  <si>
    <t>KWh/Tag</t>
  </si>
  <si>
    <t>l/Tag</t>
  </si>
  <si>
    <t>l</t>
  </si>
  <si>
    <t>Primärenergieverbrauch Deutschland pro Monat bei ausschließlicher Versorgung mit Rohöl</t>
  </si>
  <si>
    <t>Abfragedatum</t>
  </si>
  <si>
    <t>https://www.umweltbundesamt.de/themen/klima-energie/erneuerbare-energien/erneuerbare-energien-in-zahlen#ueberblick-beitrag-erneuerbare</t>
  </si>
  <si>
    <t>Deckungsgrad des Endenergieverbrauchs in Deutschland 2023</t>
  </si>
  <si>
    <t>%</t>
  </si>
  <si>
    <t>Primärenergieverbrauch Deutschland pro Monat bei Teilversorgung mit regenerativen Energien in Liter Rohöl pro Tag</t>
  </si>
  <si>
    <t>Weltweit</t>
  </si>
  <si>
    <t xml:space="preserve">Primärenergieverbrauch Weltweit 2018 </t>
  </si>
  <si>
    <t>https://de.wikipedia.org/wiki/Prim%C3%A4renergieverbrauch#Weltweiter_Energieverbrauch</t>
  </si>
  <si>
    <t>https://www.destatis.de/DE/Themen/Laender-Regionen/Internationales/Thema/bevoelkerung-arbeit-soziales/bevoelkerung/Weltbevoelkerung.html</t>
  </si>
  <si>
    <t>https://de.statista.com/themen/75/weltbevoelkerung/</t>
  </si>
  <si>
    <t xml:space="preserve">Anzahl Menschen am 1.7.2024 </t>
  </si>
  <si>
    <t>Primärenergieverbrauch weltweit pro Monat bei ausschließlicher Versorgung mit Rohöl</t>
  </si>
  <si>
    <t>https://www.destatis.de/DE/Themen/Laender-Regionen/Internationales/Thema/umwelt-energie/energie/ErneuerbareEnergienGlobal.html</t>
  </si>
  <si>
    <t>Quartär</t>
  </si>
  <si>
    <t>Neogen</t>
  </si>
  <si>
    <t>Paläogen</t>
  </si>
  <si>
    <t>Kreide</t>
  </si>
  <si>
    <t>Jura</t>
  </si>
  <si>
    <t>Trias</t>
  </si>
  <si>
    <t>Perm</t>
  </si>
  <si>
    <t>Karbon</t>
  </si>
  <si>
    <t>Devon</t>
  </si>
  <si>
    <t>Silur</t>
  </si>
  <si>
    <t>Orduvizium</t>
  </si>
  <si>
    <t>Kambrium</t>
  </si>
  <si>
    <t>Anzugebener Wert</t>
  </si>
  <si>
    <t>Bemerkung</t>
  </si>
  <si>
    <t>km</t>
  </si>
  <si>
    <t>Durchmesser der Erde</t>
  </si>
  <si>
    <t xml:space="preserve">Oberfläche der Erde </t>
  </si>
  <si>
    <t>km²</t>
  </si>
  <si>
    <t>Milliarden</t>
  </si>
  <si>
    <t xml:space="preserve">Zunahme Erdbevölkerung pro Jahr </t>
  </si>
  <si>
    <t>m²</t>
  </si>
  <si>
    <t>Fläche pro Mensch Folgejahr</t>
  </si>
  <si>
    <t xml:space="preserve">Abnahme Fläche pro Jahr </t>
  </si>
  <si>
    <t>Fläche pro Mensch im Jahr 2024</t>
  </si>
  <si>
    <t>m</t>
  </si>
  <si>
    <t xml:space="preserve">Anteil Wasserfläche </t>
  </si>
  <si>
    <t xml:space="preserve">Wasserfläche </t>
  </si>
  <si>
    <t xml:space="preserve">Landfläche </t>
  </si>
  <si>
    <t>Wüstenanteil der Erdoberfläche</t>
  </si>
  <si>
    <t xml:space="preserve">Wüstenfläche </t>
  </si>
  <si>
    <t xml:space="preserve">Fruchtbare Fläche Wald </t>
  </si>
  <si>
    <t>Fruchtbare Fläche Landwirtschaft</t>
  </si>
  <si>
    <t xml:space="preserve">Fruchtbare Fläche Landwirtschaft </t>
  </si>
  <si>
    <t>https://de.statista.com/statistik/daten/studie/1176219/umfrage/agrarflaechen-und-der-waldflaechen-weltweit/</t>
  </si>
  <si>
    <t>https://wind-data.ch/tools/luftdichte.php?method=1&amp;z=2000&amp;abfrage=Aktualisieren</t>
  </si>
  <si>
    <t>Dichte der Luft in 2000 Meter Höhe</t>
  </si>
  <si>
    <t>kg/m³</t>
  </si>
  <si>
    <t>Mittlerer Luftdruck</t>
  </si>
  <si>
    <t>https://www.dwd.de/DE/service/lexikon/Functions/glossar.html?lv3=101614&amp;lv2=101518</t>
  </si>
  <si>
    <t>hPa</t>
  </si>
  <si>
    <t>Umrechenfaktor hPa -&gt; N/m²</t>
  </si>
  <si>
    <t>Gewichtskraft der Luftsäule bei mittlerem Luftdruck</t>
  </si>
  <si>
    <t>N/m²</t>
  </si>
  <si>
    <t>Gewichtskraft einer 10km hohen Luftsäule bei konstanter Dichte in 2000m Höhe</t>
  </si>
  <si>
    <t>https://de.wikipedia.org/wiki/Kohlenstoffdioxid</t>
  </si>
  <si>
    <t>Dichte von CO2 bei mittlerem Luftdruck</t>
  </si>
  <si>
    <t>Dichte der Luft in Meereshöhe</t>
  </si>
  <si>
    <t>Dichte von CO2 in 2000 Meter Höhe</t>
  </si>
  <si>
    <t>Mittlerer CO2-Gehalt der Atmosphäre 2024</t>
  </si>
  <si>
    <t>https://www.umweltbundesamt.de/daten/klima/atmosphaerische-treibhausgas-konzentrationen#kohlendioxid-</t>
  </si>
  <si>
    <t>2-4_abb_langzeitreihen-konz_2024-05-17.xlsx</t>
  </si>
  <si>
    <t>Herunter geladene Datei Keeling Kurve</t>
  </si>
  <si>
    <t>Anstieg des Mittelwertes während der letzten 12 Monate</t>
  </si>
  <si>
    <t>Datum</t>
  </si>
  <si>
    <t>Prozentualer Anstieg des Mittelwertes während der letzten 12 Monate</t>
  </si>
  <si>
    <t>https://www.mpg.de/23729143/co2-emission-bilanz-2024</t>
  </si>
  <si>
    <t>ppm</t>
  </si>
  <si>
    <t>World Life-Atmosphäre, 10km hoch, Dichte wie in 2000Meter Höhe, konstane Dichte</t>
  </si>
  <si>
    <t xml:space="preserve">Höhe einer Schicht aus reinem CO2 </t>
  </si>
  <si>
    <t>Übereinstimmung mit Masse der Luft in realer Atmosphäre</t>
  </si>
  <si>
    <t>Volumen der Schicht aus reinem CO2</t>
  </si>
  <si>
    <t>m³</t>
  </si>
  <si>
    <t>Masse der Schicht aus reinem CO2</t>
  </si>
  <si>
    <t>t</t>
  </si>
  <si>
    <t>Anteil Stickstoff</t>
  </si>
  <si>
    <t>Anteil Sauerstoff</t>
  </si>
  <si>
    <t>Anteil Argon, Spurengase</t>
  </si>
  <si>
    <t>Anteil CO2</t>
  </si>
  <si>
    <t>Wert von 2019</t>
  </si>
  <si>
    <t>Anteil CO2 menschengemacht</t>
  </si>
  <si>
    <t>Anteil CO2 aus Deutschland</t>
  </si>
  <si>
    <t>Quelle:Ein Hauch von Nichts</t>
  </si>
  <si>
    <t>Die wahren Werte</t>
  </si>
  <si>
    <t>Summe</t>
  </si>
  <si>
    <t>Anteil CO2 2019</t>
  </si>
  <si>
    <t>Anteil CO2 vorindustriell</t>
  </si>
  <si>
    <t>Anteil CO2 aus Deutschland am weltweiten Wachstum</t>
  </si>
  <si>
    <t>Anteil CO2 aus Deutschland absolut in der Atmosphäre</t>
  </si>
  <si>
    <t>Verfälschungsfaktor</t>
  </si>
  <si>
    <t>Höhe des Eiffelturms</t>
  </si>
  <si>
    <t>Höhe Stickstoff in Eiffelturmatmosphäre</t>
  </si>
  <si>
    <t>Zulässigen Gesamtgewicht eines LKW mit Anhänger</t>
  </si>
  <si>
    <t>Anfang</t>
  </si>
  <si>
    <t xml:space="preserve">test1 </t>
  </si>
  <si>
    <t>Test 2</t>
  </si>
  <si>
    <t>Test 3</t>
  </si>
  <si>
    <t>Test 4</t>
  </si>
  <si>
    <t>https://de.wikipedia.org/wiki/Geologische_Zeitskala</t>
  </si>
  <si>
    <t>Quartär bis Kambrium</t>
  </si>
  <si>
    <t>https://www.smarttouchenergy.com/resources/how-oil-is-made#:~:text=Roughly%2010%20percent%20of%20the,roughly%2065%20million%20years%20ago.</t>
  </si>
  <si>
    <t>Wann enstand welcher Bruchteil des Öls?</t>
  </si>
  <si>
    <t>10% / 70% / 20%</t>
  </si>
  <si>
    <t>s. Screenshot</t>
  </si>
  <si>
    <t>Wann lebten Dinosaurier?</t>
  </si>
  <si>
    <t>https://de.wikipedia.org/wiki/Dinosaurier</t>
  </si>
  <si>
    <t>Millionen Jahre</t>
  </si>
  <si>
    <t>235 - 66</t>
  </si>
  <si>
    <t>Quartär aufschlüsseln</t>
  </si>
  <si>
    <t>https://de.wikipedia.org/wiki/Quart%C3%A4r_(Geologie)</t>
  </si>
  <si>
    <t>Meghalayum</t>
  </si>
  <si>
    <t>Neogrippum</t>
  </si>
  <si>
    <t>Grönlandium</t>
  </si>
  <si>
    <t>Tarantium</t>
  </si>
  <si>
    <t>Ionium</t>
  </si>
  <si>
    <t>Calabrium</t>
  </si>
  <si>
    <t>Gelasium</t>
  </si>
  <si>
    <t>Holozän</t>
  </si>
  <si>
    <t>Holozän aufschlüsseln</t>
  </si>
  <si>
    <t>Anthropozän</t>
  </si>
  <si>
    <t>Jungholozän</t>
  </si>
  <si>
    <t>Mittelholozän</t>
  </si>
  <si>
    <t>Altholozän</t>
  </si>
  <si>
    <t>Nicht verwendet, weil die Abschnitte für die Grafik zu schmal sind</t>
  </si>
  <si>
    <t>https://de.wikipedia.org/wiki/Silur</t>
  </si>
  <si>
    <t>Erste Farne</t>
  </si>
  <si>
    <t>https://de.wikipedia.org/wiki/Kontinentaldrift</t>
  </si>
  <si>
    <t>https://de.wikipedia.org/wiki/Homo_rudolfensis</t>
  </si>
  <si>
    <t>Tausend Jahre</t>
  </si>
  <si>
    <t>Zerfall Afrika von Südamerika</t>
  </si>
  <si>
    <t>Homo rudolfensis</t>
  </si>
  <si>
    <t>Die erste  Art der Gattung Homo</t>
  </si>
  <si>
    <t>Jahre</t>
  </si>
  <si>
    <t>https://de.wikipedia.org/wiki/Neandertaler#Aussterben</t>
  </si>
  <si>
    <t>Neandertaler gesicherter Anfang</t>
  </si>
  <si>
    <t>Mammut stirbt aus</t>
  </si>
  <si>
    <t>Säbelzahntiger stirbt aus</t>
  </si>
  <si>
    <t>https://de.wikipedia.org/wiki/Smilodon</t>
  </si>
  <si>
    <t>Beginn Ackerbau</t>
  </si>
  <si>
    <t>https://de.wikipedia.org/wiki/Cheops-Pyramide</t>
  </si>
  <si>
    <t>Cheops-Pyramide</t>
  </si>
  <si>
    <t>https://geschichte-s-h.de/sh-von-a-bis-z/o/ostseesturmflut-1872/</t>
  </si>
  <si>
    <t>Das höchste Hochwasser der Ostsee, 1872</t>
  </si>
  <si>
    <t>Meter</t>
  </si>
  <si>
    <t>Das höchste Hochwasser der Ostsee seit 1872, im Oktober 2023</t>
  </si>
  <si>
    <t>https://de.wikipedia.org/wiki/Ostseesturmhochwasser</t>
  </si>
  <si>
    <t>https://die-ganze-nordsee.de/sturmfluten-chronik</t>
  </si>
  <si>
    <t>Pegel in Hamburg bei Sturmflut 1962</t>
  </si>
  <si>
    <t>Pegel in Hamburg bei Sturmflut 3.1.1976</t>
  </si>
  <si>
    <t>https://de.wikipedia.org/wiki/Capella-Orkan#Sch%C3%A4den</t>
  </si>
  <si>
    <t>https://de.wikipedia.org/wiki/Erdbeben_im_Indischen_Ozean_2004#Entstehung_und_St%C3%A4rke</t>
  </si>
  <si>
    <t>Weihnachtserdbeben 2004 vor Sumatra</t>
  </si>
  <si>
    <t>Tohoku-Erdbeben 2011 vor Japan</t>
  </si>
  <si>
    <t>https://de.wikipedia.org/wiki/T%C5%8Dhoku-Erdbeben_2011#Japan</t>
  </si>
  <si>
    <t>https://de.wikipedia.org/wiki/T%C5%8Dhoku-Erdbeben_2011#T%C5%8Dhoku-Region</t>
  </si>
  <si>
    <t xml:space="preserve">https://de.wikipedia.org/wiki/T%C5%8Dhoku-Erdbeben_2011#T%C5%8Dhoku-Region
</t>
  </si>
  <si>
    <t>Spezifische Kohlendioxidemissionen verschiedener Brennstoffe</t>
  </si>
  <si>
    <t>g(CO2)/KWh(PE)</t>
  </si>
  <si>
    <t>CO2-Ausstoß beim Verbrennen von Rohöl mit einem Brennwert von 1 KWh</t>
  </si>
  <si>
    <t>Primärenergieverbrauch weltweit pro Monat bei Teilversorgung mit regenerativen Energien in Liter Rohöl pro Tag</t>
  </si>
  <si>
    <t>CO2-Ausstoß pro Jahr</t>
  </si>
  <si>
    <t>Executive Summary – CO2 Emissions in 2023 – Analysis - IEA</t>
  </si>
  <si>
    <t>Gt/Jahr</t>
  </si>
  <si>
    <t>CO2-Emissionen 2023 weltweit</t>
  </si>
  <si>
    <t>t/Jahr</t>
  </si>
  <si>
    <t>%/Jahr</t>
  </si>
  <si>
    <t>Versauerung der Meere – Wikipedia</t>
  </si>
  <si>
    <t xml:space="preserve"> "27 % bis 34 % der anthropogenen CO2-Emissionen von den Ozeanen aufgenommen wurden."</t>
  </si>
  <si>
    <t>Vom Meer aufgenommener CO2-Anteil</t>
  </si>
  <si>
    <t>Gegenprobe</t>
  </si>
  <si>
    <t>CO2-Aufnahme im Meer</t>
  </si>
  <si>
    <t>CO2-Emissionen 2023 pro Mensch</t>
  </si>
  <si>
    <t>Primärenergieverbrauch weltweit pro Monat bei Teilversorgung mit regenerativen Energien</t>
  </si>
  <si>
    <t>Messwerte, Hawaii</t>
  </si>
  <si>
    <t>Studie: CO2-Budget nur halb so groß wie im IPCC-Bericht angegeben</t>
  </si>
  <si>
    <t>Gt</t>
  </si>
  <si>
    <t>Prozentuale Zunahme des CO2-Gehalts pro Jahr</t>
  </si>
  <si>
    <t>Weltweites CO2 Restbudget im Jahr 2024 zur Einhaltung des 1,5°-Zieles</t>
  </si>
  <si>
    <t>Mehrverbrauch Deutschlands im Vergleich zum weltweiten Verbrauch</t>
  </si>
  <si>
    <t>Abschätzung Grenzwert CO2-Konzentration zur Einhaktung des 1,5° Zieles</t>
  </si>
  <si>
    <t>Vom Meer aufgenommener CO2-Anteil des Restbugets</t>
  </si>
  <si>
    <t>CO2-Restbudget in der Atmosphäre der Life-Balance-Parzelle</t>
  </si>
  <si>
    <t>Abgeschätzter Grenzwert CO2-Konzentration zur Einhatung des 1,5° Zieles</t>
  </si>
  <si>
    <t>1,5°C Ziel von 2015</t>
  </si>
  <si>
    <t>World-Life-Atmosphäre, weltweit</t>
  </si>
  <si>
    <t>World-Life-Atmosphäre, Deutschland</t>
  </si>
  <si>
    <t>Messwerte, Mittelwert</t>
  </si>
  <si>
    <t>das Meer hat eine mittlere Tiefe von fast vier Kilometern</t>
  </si>
  <si>
    <t>Anschauliches Video: Wie tief sind eigentlich unsere Meere und Ozeane?</t>
  </si>
  <si>
    <t>Kosten der Rückversicherer steigen</t>
  </si>
  <si>
    <t>Der Klimawandel zeigt Krallen: Die Welt wird heißer, starke Wirbelstürme, Schwergewitter und Überschwemmungen sind die Folge</t>
  </si>
  <si>
    <t>https://www.moneymuseum.com/pdf/gestern/05_neuzeit/26%20Euronoten.pdf</t>
  </si>
  <si>
    <t>Rückseite des 5 Euro Scheins</t>
  </si>
  <si>
    <t>Größe des Main-Taunus-Kreises</t>
  </si>
  <si>
    <t>Main-Taunus-Kreis – Wikipedia</t>
  </si>
  <si>
    <t>Oberharzer Wasserregal – Wikipedia</t>
  </si>
  <si>
    <t>Leistung der Wasserräder des Oberharzer Wasserregals</t>
  </si>
  <si>
    <t>MW</t>
  </si>
  <si>
    <t>Bergwerk Rammelsberg, Altstadt von Goslar und Oberharzer Wasserwirtschaft – Wikipedia</t>
  </si>
  <si>
    <t>Serielle Welterbestätte</t>
  </si>
  <si>
    <t>Baureihe 147 - die Jüngste im Fahrzeugpark</t>
  </si>
  <si>
    <t>Leistung einer Lok im Einsatz für Regional Express</t>
  </si>
  <si>
    <t>CO2 aus Deutschland = ein Hauch von Nichts</t>
  </si>
  <si>
    <t>Youtube Link1</t>
  </si>
  <si>
    <t>Wie hoch ist der CO2 Anteil Deutschlands?</t>
  </si>
  <si>
    <t>Youtube Link2</t>
  </si>
  <si>
    <t>Anteil menschengemachter CO2-Anteil in der Atmosphäre 2019</t>
  </si>
  <si>
    <t>Anteil menschengemachter CO2-Anteil in der Atmosphäre 2024</t>
  </si>
  <si>
    <t>Jährlicher Anstieg des CO2 Gehalts der Atmosphäre (Ende 23)</t>
  </si>
  <si>
    <t>Monatlicher Anstieg des CO2 Gehalts der Atmosphäre (Ende 23)</t>
  </si>
  <si>
    <t>Teile pro 10 Millionen</t>
  </si>
  <si>
    <t>Weltraumtourismus – Wikipedia</t>
  </si>
  <si>
    <t>Liste der Suborbitalen Weltraumtouristen</t>
  </si>
  <si>
    <t>Anzahl</t>
  </si>
  <si>
    <t>Liste der Orbitalen Weltraumtouristen</t>
  </si>
  <si>
    <t>Falcon 9</t>
  </si>
  <si>
    <t>Falcon 9, Kerosin in Stufe 1</t>
  </si>
  <si>
    <t>kg</t>
  </si>
  <si>
    <t>Falcon 9, Kerosin in Stufe 2</t>
  </si>
  <si>
    <t>untitled</t>
  </si>
  <si>
    <t>Masse CO2 beim Verbrennen von Kerosin</t>
  </si>
  <si>
    <t>kg/kg</t>
  </si>
  <si>
    <t>Passagiere in Crew Dragon auf Falcon 9</t>
  </si>
  <si>
    <t>Dragon 2 – Wikipedia</t>
  </si>
  <si>
    <t>CO2-Fußabdruck durch Weltraumflug pro Passagier (1 Experte +3 Touris)</t>
  </si>
  <si>
    <t>CO2-Fußabdruck durch Weltraumflug bezogen auf durchschnittlichen Fußabdruck</t>
  </si>
  <si>
    <t>Die Waschmaschine - Berlin.de</t>
  </si>
  <si>
    <t xml:space="preserve">Die erste automatische Waschmaschine kam in Deutschland 1951 </t>
  </si>
  <si>
    <t>Geschirrspülmaschine – Wikipedia</t>
  </si>
  <si>
    <t>Geschirrspüler</t>
  </si>
  <si>
    <t>Wäschetrockner – Wikipedia</t>
  </si>
  <si>
    <t>Wäschetrockner</t>
  </si>
  <si>
    <t>Jahr</t>
  </si>
  <si>
    <t>ab den 1980er</t>
  </si>
  <si>
    <t>Ende der 1960er</t>
  </si>
  <si>
    <t>Erdbeer Glück passiert Marmelade - 230g</t>
  </si>
  <si>
    <t>CO2-Fußabdruck von 1 Glas Erdbeermarmelade</t>
  </si>
  <si>
    <r>
      <t>g</t>
    </r>
    <r>
      <rPr>
        <vertAlign val="subscript"/>
        <sz val="11"/>
        <color theme="1"/>
        <rFont val="Calibri"/>
        <family val="2"/>
        <scheme val="minor"/>
      </rPr>
      <t>CO2</t>
    </r>
    <r>
      <rPr>
        <sz val="11"/>
        <color theme="1"/>
        <rFont val="Calibri"/>
        <family val="2"/>
        <scheme val="minor"/>
      </rPr>
      <t>/100g</t>
    </r>
    <r>
      <rPr>
        <vertAlign val="subscript"/>
        <sz val="11"/>
        <color theme="1"/>
        <rFont val="Calibri"/>
        <family val="2"/>
        <scheme val="minor"/>
      </rPr>
      <t>Produkt</t>
    </r>
  </si>
  <si>
    <r>
      <t>g</t>
    </r>
    <r>
      <rPr>
        <vertAlign val="subscript"/>
        <sz val="11"/>
        <color theme="1"/>
        <rFont val="Calibri"/>
        <family val="2"/>
        <scheme val="minor"/>
      </rPr>
      <t>Produkt</t>
    </r>
  </si>
  <si>
    <t>CO2-Fußabdruck 1 Glas Marmelade</t>
  </si>
  <si>
    <r>
      <t>g</t>
    </r>
    <r>
      <rPr>
        <vertAlign val="subscript"/>
        <sz val="11"/>
        <color theme="1"/>
        <rFont val="Calibri"/>
        <family val="2"/>
        <scheme val="minor"/>
      </rPr>
      <t>CO2</t>
    </r>
  </si>
  <si>
    <t>Emissionen Strom: Deutschland/ Frankreich bis 2023 | Statista</t>
  </si>
  <si>
    <t>CO2-Fußabdruck 1 KWh Stroom in Deutschland 2023</t>
  </si>
  <si>
    <t>Was kann man mit einer Kilowattstunde tun? - #ZUKUNFTblog - sachsen.de</t>
  </si>
  <si>
    <t>Was kann man mit 1 KWh Strom tun?</t>
  </si>
  <si>
    <t>Anzahl Wäschen in Waschmaschine</t>
  </si>
  <si>
    <t>Wie wird Glas hergestellt? | Zukunft im Glas Lexikon</t>
  </si>
  <si>
    <t>Schmelztemperatur Glas</t>
  </si>
  <si>
    <t>°C</t>
  </si>
  <si>
    <t>1500-1600</t>
  </si>
  <si>
    <t>Wärmekapazität Wasser</t>
  </si>
  <si>
    <t>J/K/kg</t>
  </si>
  <si>
    <t>Zu erwärmende Menge Wasser</t>
  </si>
  <si>
    <t>Temperaturdifferenz</t>
  </si>
  <si>
    <t>K</t>
  </si>
  <si>
    <t>KWh</t>
  </si>
  <si>
    <t>W</t>
  </si>
  <si>
    <t>s</t>
  </si>
  <si>
    <t>Leistung LED 60W Äquivalent</t>
  </si>
  <si>
    <t>Anzahl LED</t>
  </si>
  <si>
    <t>Wasserduchsatz Dusch</t>
  </si>
  <si>
    <t>Duschdauer</t>
  </si>
  <si>
    <t>kg/min</t>
  </si>
  <si>
    <t>Historische Verantwortung für die Klimakrise: Deutschland "nur" auf Platz 6 aller Länder - [GEO]</t>
  </si>
  <si>
    <t>Feuerlöscher – Wikipedia</t>
  </si>
  <si>
    <t>Druck in einem Feuerlöscher</t>
  </si>
  <si>
    <t>bar</t>
  </si>
  <si>
    <t>&lt;=30</t>
  </si>
  <si>
    <t>Höhe CO2 in Eiffelturmatmosphäre</t>
  </si>
  <si>
    <t>Höhe deutscher Anteil in Eiffelturmatmosphäre</t>
  </si>
  <si>
    <t>mm</t>
  </si>
  <si>
    <t>Deutscher Anteil am CO2 in Eiffelturmatmosphäre</t>
  </si>
  <si>
    <t>Deutscher Anteil am CO2 in realer Atmosphäre</t>
  </si>
  <si>
    <t>CO2 Belastung Deutschland.</t>
  </si>
  <si>
    <t>Youtube Link3</t>
  </si>
  <si>
    <t>Allgemeinwissen betreff unserer Luft @DJ-Discriminator-sperrer</t>
  </si>
  <si>
    <t>Youtube Link4</t>
  </si>
  <si>
    <t>Unschärfe durch Normierung auf 4 Sportplätze pro Mensch</t>
  </si>
  <si>
    <t>Breite 4 Sportplätze nebeneinander</t>
  </si>
  <si>
    <t>Höhe der Atmosphäre / Breite der 4 Sportplätze</t>
  </si>
  <si>
    <t>Dünne Atmosphäre</t>
  </si>
  <si>
    <t>Ecosystem_Earth.jpg</t>
  </si>
  <si>
    <t>Leistung E-Bike Motor</t>
  </si>
  <si>
    <t>Energiebedarfe vergleichen</t>
  </si>
  <si>
    <t>https://www.ebike-technik.de/gesetzliche_vorschriften.php</t>
  </si>
  <si>
    <t>Geschwindigkeit E-Bike</t>
  </si>
  <si>
    <t>km/h</t>
  </si>
  <si>
    <t>Fahrrad fahren</t>
  </si>
  <si>
    <t>Zu fahrende Strecke</t>
  </si>
  <si>
    <t>Dauer E-Bike für Strecke</t>
  </si>
  <si>
    <t>Beleuchtung</t>
  </si>
  <si>
    <t>Dauer der Beleuchtung</t>
  </si>
  <si>
    <t>h</t>
  </si>
  <si>
    <t>Energiemenge Beleuchtung</t>
  </si>
  <si>
    <t>Raum heizen</t>
  </si>
  <si>
    <t>Größe des Raums</t>
  </si>
  <si>
    <t>Außentemperatur im Mittel in Deutschland</t>
  </si>
  <si>
    <t>https://www.wetter.de/klima/europa/deutschland-c49.html</t>
  </si>
  <si>
    <t>Auto fahren</t>
  </si>
  <si>
    <t>https://www.meinauto.de/lp/ratgeber/die-wichtigsten-fakten-zum-stromverbrauch-bei-elektroautos</t>
  </si>
  <si>
    <t>Stromverbrauch e-Auto</t>
  </si>
  <si>
    <t>KWh/100km</t>
  </si>
  <si>
    <t>Wirkungsgrad e-Auto</t>
  </si>
  <si>
    <t>Wirkungsgrad Benziner</t>
  </si>
  <si>
    <t>https://de.statista.com/statistik/daten/studie/1371965/umfrage/wirkungsgrade-von-motoren/</t>
  </si>
  <si>
    <t>Energieverbrauch Benziner</t>
  </si>
  <si>
    <t>Energiemenge Strecke mit e-Auto fahren</t>
  </si>
  <si>
    <t>Geschwindigkeit Bio-Bike</t>
  </si>
  <si>
    <t>https://www.leifiphysik.de/mechanik/arbeit-energie-und-leistung/ausblick/energieumsatz-beim-fahrradfahren</t>
  </si>
  <si>
    <t>Energiemenge Bio-Bike fahren pro Kilometer</t>
  </si>
  <si>
    <t>MJ/km</t>
  </si>
  <si>
    <t>ENERGIEEFFIZIENZKLASSE</t>
  </si>
  <si>
    <t>ENERGIEVERBRAUCH IN KWH/M²A</t>
  </si>
  <si>
    <t>A+</t>
  </si>
  <si>
    <t>&lt; 30</t>
  </si>
  <si>
    <t>A</t>
  </si>
  <si>
    <t>30 … &lt; 50</t>
  </si>
  <si>
    <t>B</t>
  </si>
  <si>
    <t>50 … &lt; 75</t>
  </si>
  <si>
    <t>C</t>
  </si>
  <si>
    <t>75 … &lt; 100</t>
  </si>
  <si>
    <t>D</t>
  </si>
  <si>
    <t>100 … &lt; 130</t>
  </si>
  <si>
    <t>E</t>
  </si>
  <si>
    <t>130 … &lt; 160</t>
  </si>
  <si>
    <t>F</t>
  </si>
  <si>
    <t>160 … &lt; 200</t>
  </si>
  <si>
    <t>G</t>
  </si>
  <si>
    <t>200 … &lt; 250</t>
  </si>
  <si>
    <t>H</t>
  </si>
  <si>
    <t>&gt; 250</t>
  </si>
  <si>
    <t>Raumtemperatur</t>
  </si>
  <si>
    <t>https://www.heizung.de/ratgeber/diverses/die-energieeffizienzklasse-fuer-das-haus.html</t>
  </si>
  <si>
    <t>Haustypen als Beispiel</t>
  </si>
  <si>
    <t>Effizienzhaus 40, Passivhaus, Nullenergiehaus</t>
  </si>
  <si>
    <t>Effizienzhaus 55, Neubau</t>
  </si>
  <si>
    <t>Effizienzhaus 70</t>
  </si>
  <si>
    <t>Effizienzhaus 85 </t>
  </si>
  <si>
    <t>gut sanierte Bestandsgebäude</t>
  </si>
  <si>
    <t>sanierte Bestandsgebäude</t>
  </si>
  <si>
    <t>teilweise sanierte Bestandsgebäude</t>
  </si>
  <si>
    <t>unsanierte Bestandsgebäude</t>
  </si>
  <si>
    <t>Dauer des Heizens</t>
  </si>
  <si>
    <t>Tage</t>
  </si>
  <si>
    <r>
      <t xml:space="preserve">Raum für Dauer heizen </t>
    </r>
    <r>
      <rPr>
        <sz val="11"/>
        <color theme="1"/>
        <rFont val="Calibri"/>
        <family val="2"/>
      </rPr>
      <t>η</t>
    </r>
    <r>
      <rPr>
        <sz val="12.65"/>
        <color theme="1"/>
        <rFont val="Calibri"/>
        <family val="2"/>
      </rPr>
      <t>A</t>
    </r>
  </si>
  <si>
    <r>
      <t xml:space="preserve">Raum für Dauer heizen </t>
    </r>
    <r>
      <rPr>
        <sz val="11"/>
        <color theme="1"/>
        <rFont val="Calibri"/>
        <family val="2"/>
      </rPr>
      <t>ηG</t>
    </r>
  </si>
  <si>
    <t>KWh/m²/a</t>
  </si>
  <si>
    <t>Filter Energiebedarfe</t>
  </si>
  <si>
    <t>x</t>
  </si>
  <si>
    <t>Wie schnell wird gefahren?</t>
  </si>
  <si>
    <t>Kalorienverbrauch in 60 Minuten</t>
  </si>
  <si>
    <t>ca. 15km/h</t>
  </si>
  <si>
    <t>280kcal</t>
  </si>
  <si>
    <t>bis 18km/h</t>
  </si>
  <si>
    <t>420kcal</t>
  </si>
  <si>
    <t>18-21km/h</t>
  </si>
  <si>
    <t>550kcal</t>
  </si>
  <si>
    <t>21-24km/h</t>
  </si>
  <si>
    <t>700kcal</t>
  </si>
  <si>
    <t>24-28km/h</t>
  </si>
  <si>
    <t>850kcal</t>
  </si>
  <si>
    <t>mehr als 28km/h</t>
  </si>
  <si>
    <t>950kcal</t>
  </si>
  <si>
    <t>Energieverbrauch bei 15km/h</t>
  </si>
  <si>
    <t>KJ/h</t>
  </si>
  <si>
    <t>Energieverbrauch bei 17km/h</t>
  </si>
  <si>
    <t>Energieverbrauch bei 20km/h</t>
  </si>
  <si>
    <t>Energieverbrauch bei 22km/h</t>
  </si>
  <si>
    <t>Energieverbrauch bei 26km/h</t>
  </si>
  <si>
    <t>Energieverbrauch bei 30km/h</t>
  </si>
  <si>
    <t>https://www.radonline.de/blog/kalorienverbrauch-beim-fahrradfahren/</t>
  </si>
  <si>
    <t>Energieverbrauch beim Radfahren</t>
  </si>
  <si>
    <t>Energiemenge Bio-Bike bei 15km/h für Strecke</t>
  </si>
  <si>
    <t>Energiemenge Bio-Bike bei 22km/h für Strecke</t>
  </si>
  <si>
    <t>Energiemenge Bio-Bike fahren für Strecke (2. Quelle)</t>
  </si>
  <si>
    <t>1.</t>
  </si>
  <si>
    <t>2.</t>
  </si>
  <si>
    <t>3.</t>
  </si>
  <si>
    <t>4.</t>
  </si>
  <si>
    <t>5.</t>
  </si>
  <si>
    <t>Energiebedarf bezogen auf Maxiimumu [%]</t>
  </si>
  <si>
    <t>6.</t>
  </si>
  <si>
    <t>7.</t>
  </si>
  <si>
    <t>https://www.artylux.de/Vergleichstabellen-Lumen-und-Watt-_-34.html</t>
  </si>
  <si>
    <t>https://www.verbraucherzentrale.de/wissen/energie/energetische-sanierung/energieausweis-was-sagt-dieser-steckbrief-fuer-wohngebaeude-aus-24074</t>
  </si>
  <si>
    <t>Realer durchschnittlicher Benzinverbrauch</t>
  </si>
  <si>
    <t>l/100km</t>
  </si>
  <si>
    <t>https://www.hvv-schulprojekte.de/unterrichtsmaterialien/kraftstoffverbrauch/</t>
  </si>
  <si>
    <t>Energieinhalt Benzin</t>
  </si>
  <si>
    <t>https://de.wikipedia.org/wiki/Benzin%C3%A4quivalent</t>
  </si>
  <si>
    <t>Energiemenge Strecke mit Benziner fahren, Gegencheck über Wirkungsgrad</t>
  </si>
  <si>
    <t>Energiemenge Strecke mit Benziner fahren, aus Benzinverbrauch</t>
  </si>
  <si>
    <t>Energiemenge e-Bike fahren für Strecke (3. Quelle)</t>
  </si>
  <si>
    <t>Energiemenge Duschen</t>
  </si>
  <si>
    <t>Wasser erwärmen</t>
  </si>
  <si>
    <t>2. Mit dem Benziner Brötchen vom Bäcker holen</t>
  </si>
  <si>
    <t>7. Das Wohnzimmer einen Tag heizen, Energieeffizienzklasse G</t>
  </si>
  <si>
    <t>6. Das Wohnzimmer einen Tag heizen, Energieeffizienzklasse A</t>
  </si>
  <si>
    <t>3. Die morgendliche Dusche</t>
  </si>
  <si>
    <t>4. Mit dem e-Auto Brötchen vom Bäcker holen</t>
  </si>
  <si>
    <t>1. Die tägliche Beleuchtung der Wohnung</t>
  </si>
  <si>
    <t>5. Mit dem Fahrrad Brötchen vom Bäcker holen</t>
  </si>
  <si>
    <t>Sortiert nach 
Energiebedarf</t>
  </si>
  <si>
    <t>https://www.faz.net/aktuell/wirtschaft/klima-nachhaltigkeit/letzte-generation-wie-man-fluege-auch-kompensieren-kann-18652119.html</t>
  </si>
  <si>
    <t>https://www.iea.org/countries/germany</t>
  </si>
  <si>
    <t>Deutsche CO2 Emissionen 2022</t>
  </si>
  <si>
    <t>https://de.wikipedia.org/wiki/Erd%C3%BCberlastungstag</t>
  </si>
  <si>
    <t>Wir verbrauchen mehr Ressourcen als uns die Erde zur Verfügung stellt</t>
  </si>
  <si>
    <t>https://www-pbs-org.translate.goog/wgbh/americanexperience/features/moon-looking-moon-apollo-8/?_x_tr_sl=en&amp;_x_tr_tl=de&amp;_x_tr_hl=de&amp;_x_tr_pto=rq</t>
  </si>
  <si>
    <t xml:space="preserve">Das Crewmitglied Bill Anders beschreibt die Umrundung des Mondes </t>
  </si>
  <si>
    <t>https://de.statista.com/statistik/daten/studie/494476/umfrage/schlachtungen-von-huehnern-in-der-eu-nach-laendern/</t>
  </si>
  <si>
    <t>Jährlich werden pro Person in Deutschland zudem etwa sieben Hühner verzehrt</t>
  </si>
  <si>
    <t>Jährlich wird pro Person in Deutschland zudem etwa ein Drittel von einem Mastschwein verzehrt</t>
  </si>
  <si>
    <t>https://de.statista.com/statistik/daten/studie/38140/umfrage/pro-kopf-verbrauch-von-schweinefleisch-in-deutschland/</t>
  </si>
  <si>
    <t>Sie müssten eine voll befüllte Badewanne‘ voll Rohöl‘ aus Ihrer World-Life-Parzelle fördern</t>
  </si>
  <si>
    <t>Reiter "Primärenergie"</t>
  </si>
  <si>
    <t>https://de.wikipedia.org/wiki/Erd%C3%BCberlastungstag#Deutschland</t>
  </si>
  <si>
    <t>Der Erdüberlastungstag ist „der Tag des laufenden Kalenderjahres, an dem die menschliche Nachfrage nach nachwachsenden Rohstoffen das Angebot und die Kapazität der Erde zur Reproduktion dieser Ressourcen in diesem Jahr übersteigt</t>
  </si>
  <si>
    <t>https://de.wikipedia.org/wiki/Wei%C3%9Fe_Wildnis</t>
  </si>
  <si>
    <t>Sie kennen bestimmt den Lemminge-Mythos</t>
  </si>
  <si>
    <t>https://www.esa.int/ESA_Multimedia/Search/(offset)/50/(sortBy)/published?result_type=images&amp;SearchText=thin+atmosphere</t>
  </si>
  <si>
    <t>World-Life-Parzelle</t>
  </si>
  <si>
    <t>https://www.helmholtz-klima.de/faq/was-ist-der-natuerliche-treibhauseffekt</t>
  </si>
  <si>
    <t>Ganz ohne Treibhauseffekt ergibt sich für einen Himmelskörper in einem erdähnlichen Abstandsbereich von der Sonne eine mittlere Temperatur von -18°C</t>
  </si>
  <si>
    <t>https://de.wikipedia.org/wiki/Treibhauseffekt#Entdeckung</t>
  </si>
  <si>
    <t>Der Treibhauseffekt schon seit langem bekannt und wurde bereits vor 200 Jahren als wissenschaftliches Phänomen entdeckt</t>
  </si>
  <si>
    <t>https://www.gdch.de/fileadmin/downloads/Netzwerk_und_Strukturen/Fachgruppen/Geschichte_der_Chemie/Mitteilungen_Band_18/2005-18-04.pdf</t>
  </si>
  <si>
    <t>Auf Seite 32</t>
  </si>
  <si>
    <r>
      <t>In der Chemie wurden Formeldarstellungen wie H</t>
    </r>
    <r>
      <rPr>
        <vertAlign val="subscript"/>
        <sz val="11"/>
        <color theme="1"/>
        <rFont val="Calibri"/>
        <family val="2"/>
        <scheme val="minor"/>
      </rPr>
      <t>2</t>
    </r>
    <r>
      <rPr>
        <sz val="11"/>
        <color theme="1"/>
        <rFont val="Calibri"/>
        <family val="2"/>
        <scheme val="minor"/>
      </rPr>
      <t>O oder CO</t>
    </r>
    <r>
      <rPr>
        <vertAlign val="subscript"/>
        <sz val="11"/>
        <color theme="1"/>
        <rFont val="Calibri"/>
        <family val="2"/>
        <scheme val="minor"/>
      </rPr>
      <t>2</t>
    </r>
    <r>
      <rPr>
        <sz val="11"/>
        <color theme="1"/>
        <rFont val="Calibri"/>
        <family val="2"/>
        <scheme val="minor"/>
      </rPr>
      <t xml:space="preserve"> vor etwa 200 Jahren eingeführt</t>
    </r>
  </si>
  <si>
    <t>https://www.allianzdirect.de/kfz-versicherung/promillegrenze-auto-ratgeber/</t>
  </si>
  <si>
    <t>Erst bei 0,5 Promille erfolgt der Führerscheinentzug ohne Vorbehalt</t>
  </si>
  <si>
    <t>Einwohner in Deutschland</t>
  </si>
  <si>
    <t>deutschen Durchschnittswert von sieben Tonnen CO2 pro Jahr</t>
  </si>
  <si>
    <t xml:space="preserve">t </t>
  </si>
  <si>
    <t>https://www.umweltbundesamt.de/service/uba-fragen/wie-hoch-sind-die-treibhausgasemissionen-pro-person</t>
  </si>
  <si>
    <t>Auf Brücken darf nicht im Gleichschritt marschiert werden</t>
  </si>
  <si>
    <t>https://www.gesetze-im-internet.de/stvo_2013/__27.html</t>
  </si>
  <si>
    <r>
      <t>Der Amerikaner Edwin L. Drake</t>
    </r>
    <r>
      <rPr>
        <sz val="11"/>
        <color theme="1"/>
        <rFont val="Calibri"/>
        <family val="2"/>
        <scheme val="minor"/>
      </rPr>
      <t xml:space="preserve"> hatte bereits seit längerem nach Öl gebohrt</t>
    </r>
  </si>
  <si>
    <t>https://de.wikipedia.org/wiki/Edwin_L._Drake</t>
  </si>
  <si>
    <t>https://www.mdr.de/wissen/umwelt-klima/co-zwei-emission-anstieg-kohle-gas-oel-kohlendioxid-100.html</t>
  </si>
  <si>
    <t>Der Spitzenwert der Förderung fossiler Energien ist auch im Jahr 2024 noch nicht erreicht worden</t>
  </si>
  <si>
    <t>Messwerte Keeling-Kurve</t>
  </si>
  <si>
    <t>Steigung</t>
  </si>
  <si>
    <t>Ansatz Parabel 3. Ordnung</t>
  </si>
  <si>
    <t>f(x) = a x³ + bx² + cx + d</t>
  </si>
  <si>
    <t>Randbedingungen</t>
  </si>
  <si>
    <t>f(0) =</t>
  </si>
  <si>
    <t xml:space="preserve">f(159) = </t>
  </si>
  <si>
    <t xml:space="preserve">f'(0) = </t>
  </si>
  <si>
    <t>f'(159) =</t>
  </si>
  <si>
    <t>a</t>
  </si>
  <si>
    <t>b</t>
  </si>
  <si>
    <t>c</t>
  </si>
  <si>
    <t>d</t>
  </si>
  <si>
    <t>https://ourworldindata.org/grapher/global-energy-substitution?tab=table</t>
  </si>
  <si>
    <t>Weltweiter Energieverbrauch seit 1800</t>
  </si>
  <si>
    <t>Mittelwerte ab Messung</t>
  </si>
  <si>
    <t>Mittelwerte vor Messung</t>
  </si>
  <si>
    <t>https://de.wikipedia.org/wiki/Kohlenstoffdioxid_in_der_Erdatmosph%C3%A4re#Ausblick</t>
  </si>
  <si>
    <t>https://www.bmuv.de/fileadmin/Daten_BMU/Download_PDF/Klimaschutz/paris_abkommen_bf.pdf</t>
  </si>
  <si>
    <t>Pariser Klimaschutzabkommen</t>
  </si>
  <si>
    <t>Zur Berechnung der World-Life-Atmosphäre</t>
  </si>
  <si>
    <t>Primärenergieverbrauch Deutschland pro Person und Tag</t>
  </si>
  <si>
    <t>Primärenergieverbrauch weltweit pro Person und Tag</t>
  </si>
  <si>
    <t>Höherer Wert wegen CO2-Äquivalenten, wird nicht verwendet</t>
  </si>
  <si>
    <t>Während der Tsunami in der Stadt Hirono‘ eine Höhe von 9,5 m über dem Gezeitenstand hatte, waren die Deiche‘ hier 12 m höher als der Gezeitenstand</t>
  </si>
  <si>
    <t>https://de.wikipedia.org/wiki/T%C5%8Dhoku-Erdbeben_2011#Bedeutung_f%C3%BCr_den_Katastrophen-_und_K%C3%BCstenschutz</t>
  </si>
  <si>
    <t>Das japanische Festland erreichte der Tsunami etwa 20 Minuten nach dem Erdbeben und wirkte sich auf einer Ausdehnung von 2000 km auf die japanische Pazifikküste aus</t>
  </si>
  <si>
    <t>https://de.wikipedia.org/wiki/T%C5%8Dhoku-Erdbeben_2011#Bew%C3%A4hrung_und_Schw%C3%A4chen_w%C3%A4hrend_der_T%C5%8Dhoku-Katastrophe_2011</t>
  </si>
  <si>
    <t>Aufgrund (…) umfassender Tsunami-Warnsysteme und gut einstudierter Evakuierungspläne, blieben die Opferzahlen im Vergleich zu den durch den Tsunami verursachten Zerstörungen dennoch verhältnismäßig begrenzt</t>
  </si>
  <si>
    <t>Nach Empfang der Tsunami-Warnung der JMA (Japan Meteorological Agency) wähnten sich manche Einwohner auf Grund der 3-Meter-Einschätzung sicher hinter einem 10 Meter hohen Uferdamm und sahen keinen Anlass zur Evakuierung</t>
  </si>
  <si>
    <t>Er „wurde durch japanische Fischer geprägt, die vom Fischfang zurückkehrten und im Hafen alles verwüstet vorfanden, obwohl sie auf offener See keine Welle gesehen oder gespürt hatten.“</t>
  </si>
  <si>
    <t>https://de.wikipedia.org/wiki/Tsunami</t>
  </si>
  <si>
    <t>https://de.wikipedia.org/wiki/Tsunami#Fr%C3%BChwarnsysteme</t>
  </si>
  <si>
    <t>Die Pazifischen Anrainerstaaten haben daher schon vor über siebzig Jahren mit der Errichtung eines Frühwarnsystems begonnen.</t>
  </si>
  <si>
    <t>In Japan existieren zusätzlich Schutzdeiche und Wellenbrecher an der Küstenlinie</t>
  </si>
  <si>
    <t>https://de.wikipedia.org/wiki/T%C5%8Dhoku-Erdbeben_2011#Ergebnisse_der_T%C5%8Dhoku-Katastrophe</t>
  </si>
  <si>
    <t>Das Tohoku-Erdbeben im Jahr 2011 war dann leider gewaltiger als es der japanische Zivilschutz eingeplant hatte</t>
  </si>
  <si>
    <r>
      <t xml:space="preserve"> Der Begriff „Klima“ steht für die Monatsmittelwerte der Wettererscheinungen von 30 Jahren.</t>
    </r>
    <r>
      <rPr>
        <sz val="11"/>
        <color theme="1"/>
        <rFont val="Calibri"/>
        <family val="2"/>
        <scheme val="minor"/>
      </rPr>
      <t xml:space="preserve"> </t>
    </r>
  </si>
  <si>
    <t>https://de.wikipedia.org/wiki/Klima</t>
  </si>
  <si>
    <t>Einzugsgebiet des Oberharzer Wasserregals</t>
  </si>
  <si>
    <t>https://www.faz.net/aktuell/gesellschaft/luegenpresse-ist-unwort-des-jahres-13367291.html</t>
  </si>
  <si>
    <t>2014 wurde der Begriff „Lügenpresse“ zum Unwort des Jahres gewählt.</t>
  </si>
  <si>
    <t>https://www.literaturcafe.de/buchmarkt-2023-in-zahlen/</t>
  </si>
  <si>
    <t>Anteil Belletristik am Buchmarkt 2023</t>
  </si>
  <si>
    <t>Anteil Sachbuch am Buchmarkt 2023</t>
  </si>
  <si>
    <t>Anteil Geisteswissenschaften am Buchmarkt 2023</t>
  </si>
  <si>
    <t>Anteil Naturwissenschaften am Buchmarkt 2023</t>
  </si>
  <si>
    <t>Anteil Sozialwissenschaften am Buchmarkt 2023</t>
  </si>
  <si>
    <t>Anteil Sach- und Fachbücher am Buchmarkt 2023</t>
  </si>
  <si>
    <t>Verhältnis Sach- und Fachbücher bezogen auf Belletristik 2023</t>
  </si>
  <si>
    <t>Im ersten Halbjahr 2024 wurden in China 14 neue Kohlekraftwerke genehmigt</t>
  </si>
  <si>
    <t>https://table.media/china/news/energiewende-so-viele-kohlekraftwerke-hat-china-genehmigt/</t>
  </si>
  <si>
    <t>https://www.youtube.com/watch?v=BFRlOQzHPZo</t>
  </si>
  <si>
    <t>U2: When I look at the world</t>
  </si>
  <si>
    <t>QR-Code</t>
  </si>
  <si>
    <t>https://www.youtube.com/watch?v=FuTCgKmVs9k</t>
  </si>
  <si>
    <t xml:space="preserve">Gerede über e-Fuels bewegt sich auf der Wahrheitsskala hart an der Grenze zur Lüge </t>
  </si>
  <si>
    <t>https://www.rnd.de/wirtschaft/wohneigentum-in-deutschland-so-ist-die-quote-in-ihrem-landkreis-UBRX4HM3SFDETCLRFQ7EF7H4SQ.html</t>
  </si>
  <si>
    <t>Landkreis Diepholz: 60,1%</t>
  </si>
  <si>
    <t xml:space="preserve">Wenn der Akku kaputt geht (was statistisch gesehen fast nie der Fall ist)? </t>
  </si>
  <si>
    <t>https://www.focus.de/auto/richtig-laden-fuer-lange-lebensdauer-akkudefekt-bei-e-autos-statistik-zeigt-wie-oft-der-super-gau-wirklich-passiert_id_259987396.html</t>
  </si>
  <si>
    <r>
      <t>der deutsche Ausstoß an Treibhausgasen pro Person liegt, wenn man den Export und den Import von Gütern berücksichtigt, derzeit im Durchschnitt bei 10,8 Tonnen CO</t>
    </r>
    <r>
      <rPr>
        <vertAlign val="subscript"/>
        <sz val="11"/>
        <color theme="1"/>
        <rFont val="Calibri"/>
        <family val="2"/>
        <scheme val="minor"/>
      </rPr>
      <t>2</t>
    </r>
    <r>
      <rPr>
        <sz val="11"/>
        <color theme="1"/>
        <rFont val="Calibri"/>
        <family val="2"/>
        <scheme val="minor"/>
      </rPr>
      <t>-Äquivalenten (CO</t>
    </r>
    <r>
      <rPr>
        <vertAlign val="subscript"/>
        <sz val="11"/>
        <color theme="1"/>
        <rFont val="Calibri"/>
        <family val="2"/>
        <scheme val="minor"/>
      </rPr>
      <t>2e</t>
    </r>
    <r>
      <rPr>
        <sz val="11"/>
        <color theme="1"/>
        <rFont val="Calibri"/>
        <family val="2"/>
        <scheme val="minor"/>
      </rPr>
      <t>) pro Jahr.</t>
    </r>
  </si>
  <si>
    <t>https://www.autohaus.de/nachrichten/autohersteller/jahresfahrleistung-warum-autofahrer-immer-weniger-kilometer-fahren-3598905</t>
  </si>
  <si>
    <t>km/Jahr</t>
  </si>
  <si>
    <t>Durchschnittliche Fahrleistung PKW (2024)</t>
  </si>
  <si>
    <t>Durchschnittlicher Benzinverbrauch pro Jahr</t>
  </si>
  <si>
    <t>l/Jahr</t>
  </si>
  <si>
    <t>https://www.helmholtz.de/newsroom/artikel/wie-viel-co2-steckt-in-einem-liter-benzin/</t>
  </si>
  <si>
    <t>Wie viel CO2 steckt in einem Liter Benzin?</t>
  </si>
  <si>
    <t>kg/l</t>
  </si>
  <si>
    <t>Durchschnittlicher CO2-Ausstoß eines Benziners pro Jahr</t>
  </si>
  <si>
    <t>In der Atmosphäre verbleibender CO2-Anteil</t>
  </si>
  <si>
    <t>Wachstum der CO2-Schicht allein durch mittleren Benzinverbrauch</t>
  </si>
  <si>
    <t>cm/Jahr</t>
  </si>
  <si>
    <t>https://www.umweltbundesamt.de/bild/durchschnittlicher-kraftstoffverbrauch-von-pkw</t>
  </si>
  <si>
    <t>Wie kann es dann sein, dass der durchschnittliche Spritverbrauch in Deutschland nicht sinkt?</t>
  </si>
  <si>
    <t>Eigentumsquote von über fünfzig Prozent</t>
  </si>
  <si>
    <t>https://www.wienenergie.at/blog/der-mensch-in-watt/</t>
  </si>
  <si>
    <t>Energiebedarf eines Menschen</t>
  </si>
  <si>
    <t>Fremdenergiebedarf/Eigene Energie</t>
  </si>
  <si>
    <t>Menge Marmelade im Glas</t>
  </si>
  <si>
    <t>https://www.spized.com/de/magazin/fussballfeld#blog-article-anchor-45af48a5dd87485fbc512abe1490fdb3-1-3</t>
  </si>
  <si>
    <t>Breite des 5-Meter-Raums</t>
  </si>
  <si>
    <t>Höhe des 5-Meter-Raums</t>
  </si>
  <si>
    <t>Fläche des 5-Meter-Raums</t>
  </si>
  <si>
    <t>Anzahl 5-Meter-Räume/Jahr</t>
  </si>
  <si>
    <t>Für Ihre Parzelle hat das zur Folge, dass jeder Ihrer vier Sportplätze jährlich einen fünf-Meter-Raum an Neugeborene abzugeben hat.</t>
  </si>
  <si>
    <t>Geburt Buddha</t>
  </si>
  <si>
    <t>https://de.wikipedia.org/wiki/Siddhartha_Gautama</t>
  </si>
  <si>
    <t>Geburt Jesus</t>
  </si>
  <si>
    <t>Geburt Mohammed</t>
  </si>
  <si>
    <t>https://de.wikipedia.org/wiki/Mohammed</t>
  </si>
  <si>
    <t>Abraham</t>
  </si>
  <si>
    <t>https://www.planet-wissen.de/kultur/religion/judentum/pwieabraham100.html</t>
  </si>
  <si>
    <t>Neandertaler gesichertes Ende</t>
  </si>
  <si>
    <t>Generationen</t>
  </si>
  <si>
    <t>Beginn Weichsel-Kaltzeit</t>
  </si>
  <si>
    <t>https://de.wikipedia.org/wiki/Weichsel-Kaltzeit</t>
  </si>
  <si>
    <t>Ende Weichsel-Kaltzeit</t>
  </si>
  <si>
    <t>Beginn Saale-Kaltzeit</t>
  </si>
  <si>
    <t>https://de.wikipedia.org/wiki/Saale-Komplex</t>
  </si>
  <si>
    <t>Ende Saale-Kaltzeit</t>
  </si>
  <si>
    <t>Beginn Elster-Kaltzeit</t>
  </si>
  <si>
    <t>Ende Elster-Kaltzeit</t>
  </si>
  <si>
    <t>https://de.wikipedia.org/wiki/Elster-Kaltzeit</t>
  </si>
  <si>
    <t>https://de.wikipedia.org/wiki/Neandertaler#</t>
  </si>
  <si>
    <t>https://de.wikipedia.org/wiki/Ackerbau#Historischer_Beginn_des_Ackerbaus</t>
  </si>
  <si>
    <t>https://de.wikipedia.org/wiki/Mammute</t>
  </si>
  <si>
    <t>Edwin Drake bohrt nach Öl</t>
  </si>
  <si>
    <t>wenn alle Korrekturen, die in einer Nummer der Times nötig geworden waren, gesammelt und kritisch miteinander verglichen worden waren, wurde diese Nummer neu gedruckt, die ursprüngliche vernichtet und an ihrer Stelle die richtiggestellte Ausgabe ins Archiv eingereiht</t>
  </si>
  <si>
    <t>George Orwell, 1984, Ullstein 1976</t>
  </si>
  <si>
    <t>https://www.youtube.com/watch?v=_iOoaOqVaJc</t>
  </si>
  <si>
    <t>Eine kommentierte Verschwörungsgeschichte zum Klimawandel</t>
  </si>
  <si>
    <t>Die World-Life-Parzelle vervollständigen</t>
  </si>
  <si>
    <t>https://www.bge.de/de/endlagersuche/</t>
  </si>
  <si>
    <t>Wie viele Jahre soll das deutsche atommüll endlager sicher verschließen</t>
  </si>
  <si>
    <t>Energiewende in China</t>
  </si>
  <si>
    <t>https://www.youtube.com/watch?v=O8sVZNe2RHs</t>
  </si>
  <si>
    <t xml:space="preserve">Willkommen bei den Quellenangaben zu </t>
  </si>
  <si>
    <t>Deine World-Life-Balance</t>
  </si>
  <si>
    <t>Ein Weltbild im Klimawandel</t>
  </si>
  <si>
    <t>Kapitel</t>
  </si>
  <si>
    <t>Reiter</t>
  </si>
  <si>
    <t>Die Größe der Welt</t>
  </si>
  <si>
    <t>WorldLifeParzelle</t>
  </si>
  <si>
    <t>Primärenergie</t>
  </si>
  <si>
    <t>Die Größe der Luft</t>
  </si>
  <si>
    <t>WorldLifeAtmosphäre</t>
  </si>
  <si>
    <t>KeelingKurve</t>
  </si>
  <si>
    <t>KeelingKurveSeit1800</t>
  </si>
  <si>
    <t>Erdzeitalter</t>
  </si>
  <si>
    <t>Unser Umgang mit Tsunamis</t>
  </si>
  <si>
    <t>Tsunamis</t>
  </si>
  <si>
    <t>Junkies</t>
  </si>
  <si>
    <t>Verschwörungstheorien</t>
  </si>
  <si>
    <t>EinHauchVonNichts</t>
  </si>
  <si>
    <t>Die Priorität der World-Life-Balance</t>
  </si>
  <si>
    <t>Prioritäten</t>
  </si>
  <si>
    <t>https://www.youtube.com/watch?v=KrLGS_Z4cqU</t>
  </si>
  <si>
    <t>Eingabe Zeit vor heute</t>
  </si>
  <si>
    <t>Millionenn Jahre</t>
  </si>
  <si>
    <t>Prozent</t>
  </si>
  <si>
    <t>Prozentsatz erzeugtes Öl seit eingegebener Zeit</t>
  </si>
  <si>
    <t>https://worldoceanreview.com/de/wor-3/oel-gas/wie-und-wo-gefoerdert-wird/</t>
  </si>
  <si>
    <t>Entstehung Erdöl</t>
  </si>
  <si>
    <t>https://www.erdoelmuseum.de/index.php/technik/98-entstehung-von-erdoel-und-erdgas</t>
  </si>
  <si>
    <t>https://www.carbon-connect.ch/resources/co2-fussabdruck/neues-auto</t>
  </si>
  <si>
    <t>Acht Tonnen sollen diese Rucksäcke‘ bei Mittelklasse-PKW‘ wiegen</t>
  </si>
  <si>
    <r>
      <t>Besonders die Heimkehrer von Fernreisen‘ bringen einen mehrere Tonnen schweren CO</t>
    </r>
    <r>
      <rPr>
        <vertAlign val="subscript"/>
        <sz val="11"/>
        <color theme="1"/>
        <rFont val="Calibri"/>
        <family val="2"/>
        <scheme val="minor"/>
      </rPr>
      <t>2</t>
    </r>
    <r>
      <rPr>
        <sz val="11"/>
        <color theme="1"/>
        <rFont val="Calibri"/>
        <family val="2"/>
        <scheme val="minor"/>
      </rPr>
      <t>-Fußabdruck für Hin-und Rückflug‘ mit nach Hause</t>
    </r>
  </si>
  <si>
    <t>tCO2</t>
  </si>
  <si>
    <r>
      <t>t</t>
    </r>
    <r>
      <rPr>
        <vertAlign val="subscript"/>
        <sz val="11"/>
        <color theme="1"/>
        <rFont val="Calibri"/>
        <family val="2"/>
        <scheme val="minor"/>
      </rPr>
      <t>CO2</t>
    </r>
    <r>
      <rPr>
        <sz val="11"/>
        <color theme="1"/>
        <rFont val="Calibri"/>
        <family val="2"/>
        <scheme val="minor"/>
      </rPr>
      <t>/(einfacher Flug München-Bangkok)</t>
    </r>
  </si>
  <si>
    <t>die UN-Klimakonferenz‘ im Dezember 2015 in Paris‘. Seinerzeit einigten sich 197 Staaten auf ein neues, globales Klimaschutzabkommen</t>
  </si>
  <si>
    <t>Berechnung der World-Life-Parzelle</t>
  </si>
  <si>
    <r>
      <t>Gt</t>
    </r>
    <r>
      <rPr>
        <vertAlign val="subscript"/>
        <sz val="11"/>
        <color theme="1"/>
        <rFont val="Calibri"/>
        <family val="2"/>
        <scheme val="minor"/>
      </rPr>
      <t>CO2</t>
    </r>
  </si>
  <si>
    <t>733 Millionen von Mangelernährung betroffenen Menschen</t>
  </si>
  <si>
    <t>https://www.unicef.de/informieren/aktuelles/presse/-/jeder-elfte-mensch-von-hunger-betroffen/358414</t>
  </si>
  <si>
    <t>In Deutschland erhöht sich der Anteil der erneuerbaren Energien allmählich von zwanzig in Richtung fünfundzwanzig Prozent</t>
  </si>
  <si>
    <t>Im Jahr 2023</t>
  </si>
  <si>
    <t>Badewannen mit Rohöl/Monat</t>
  </si>
  <si>
    <t>Nun, Sie müssten eine voll befüllte Badewanne‘ mit Rohöl‘ aus Ihrer World-Life-Parzelle fördern, um diesen Energiebedarf zu decken – und das in jedem Monat!</t>
  </si>
  <si>
    <t>https://de.wikipedia.org/wiki/Planetare_Grenzen</t>
  </si>
  <si>
    <t>https://www.youtube.com/watch?v=f8K9tXzBcKE</t>
  </si>
  <si>
    <t>Haben Sie beispielsweise eine Idee von der Menge Ihrer Metall- und Plastikabfälle'?</t>
  </si>
  <si>
    <t>Im Jahr 2009 stellte eine Gruppe von Wissenschaftlern und Forscherinnen das Konzept der planetaren Grenzen vor.</t>
  </si>
  <si>
    <t>https://www.youtube.com/watch?v=iczzLg4kzJ8</t>
  </si>
  <si>
    <t>https://sportsvenuecalculator.com/knowledge/running-track/running-track-dimensions-and-layout-guide/</t>
  </si>
  <si>
    <t>Fläche Fußballplatz Minimum</t>
  </si>
  <si>
    <t>Fläche Fußballplatz Maximum</t>
  </si>
  <si>
    <t>Fläche Fußballplatz, international üblich</t>
  </si>
  <si>
    <t>https://de.wikipedia.org/wiki/Spielfeld</t>
  </si>
  <si>
    <t>https://de.wikipedia.org/wiki/Erde</t>
  </si>
  <si>
    <t>https://de.wikipedia.org/wiki/Erdoberfl%C3%A4che</t>
  </si>
  <si>
    <t>Angenommene Fläche pro Mensch nach Normierung</t>
  </si>
  <si>
    <t>Es geht um Überschlagswerte</t>
  </si>
  <si>
    <t>Landfläche pro Mensch</t>
  </si>
  <si>
    <t>Flächenanteil 400m-Bahn am Sportplatz</t>
  </si>
  <si>
    <t>Fläche Sportplatz mit 400m-Bahn, Rechteck</t>
  </si>
  <si>
    <t>Fläche Sportplatz mit 400m-Bahn, ohne äußere Ecken</t>
  </si>
  <si>
    <t>Dieser Wert wird als Bezug verwendet</t>
  </si>
  <si>
    <t>Das entspricht ziemlich genau dem Wüstenanteil der Erdoberfläche</t>
  </si>
  <si>
    <t>Fläche Fußballfeld (Sportplatz, Innenbereich)</t>
  </si>
  <si>
    <t>Waldfläche weltweit</t>
  </si>
  <si>
    <t>Landfläche der Erde</t>
  </si>
  <si>
    <t>Daten für den Vergleich zum Sportplatz</t>
  </si>
  <si>
    <t>Agrarfläche weltweit</t>
  </si>
  <si>
    <t>Landfläche gemäß Quelle</t>
  </si>
  <si>
    <t>Fruchtbare Fläche pro Mensch</t>
  </si>
  <si>
    <t>Fruchtbare Sportplätze (ohne Wüstenfläche)</t>
  </si>
  <si>
    <r>
      <t>Tatsächlich ist nicht der Kohlenstoffkreislauf die wesentliche CO</t>
    </r>
    <r>
      <rPr>
        <vertAlign val="subscript"/>
        <sz val="11"/>
        <color theme="1"/>
        <rFont val="Calibri"/>
        <family val="2"/>
        <scheme val="minor"/>
      </rPr>
      <t>2</t>
    </r>
    <r>
      <rPr>
        <sz val="11"/>
        <color theme="1"/>
        <rFont val="Calibri"/>
        <family val="2"/>
        <scheme val="minor"/>
      </rPr>
      <t>-Senke auf unserem Planeten, sondern es ist die oben bereits genannte Ozean-Versauerung mit all ihren schädlichen Auswirkungen auf Meereslebewesen</t>
    </r>
  </si>
  <si>
    <t>https://www.antike-tischkultur.de/wasserpumpen.html</t>
  </si>
  <si>
    <t>. Selbst die Römer kannten zwar schon Pumpen zum Fördern von Wasser</t>
  </si>
  <si>
    <t>https://www.spiegel.de/netzwelt/web/meta-will-eigene-atomreaktoren-bauen-strom-fuer-kuenstliche-intelligenz-a-35d977ba-9158-4824-8f8c-e86903bfaada</t>
  </si>
  <si>
    <t>zur Energieversorgung der für KI erforderlichen Serverfarmen‘ wird sogar der Bau von neuen Kernkraftwerken‘ geplant</t>
  </si>
  <si>
    <t>https://www.bpb.de/system/files/dokument_pdf/bpb_002_SR_Verschwoerungserzaehlungen_online.pdf</t>
  </si>
  <si>
    <t>C:\Daten\Eckhard\Hobby\BuchKleinerPrinz\Downloads\bpb_002_SR_Verschwoerungserzaehlungen_online.pdf</t>
  </si>
  <si>
    <t>https://www.spektrum.de/wissen/covering-climate-now-die-gaengigsten-mythen-zum-klimawandel/1674472?gad_source=1&amp;gad_campaignid=22421427060&amp;gclid=CjwKCAjwk7DFBhBAEiwAeYbJsXSWNvPfus1nHIiubpZ4aH3X72mTHwSCyIGDFP00G_kv1jnkWfYCJBoCph0QAvD_BwE</t>
  </si>
  <si>
    <t>https://www.umweltbundesamt.de/daten/energie/energieverbrauch-nach-energietraegern-sektoren#allgemeine-entwicklung-und-einflussfaktoren</t>
  </si>
  <si>
    <t>Es reicht nicht, wenn wir uns individuell ändern, denn den größten Energiebedarf‘ haben nicht Haushalte‘ sondern Firmen‘.</t>
  </si>
  <si>
    <t>https://www.nasa.gov/image-article/earthrise-3/</t>
  </si>
  <si>
    <t>Earthrise - Bild der NASA</t>
  </si>
  <si>
    <t>Der Posten des Inselvogts als einzigem Bewohner wurde allerdings 2018 abgeschafft.</t>
  </si>
  <si>
    <t>https://www.haz.de/lokales/umland/wunstorf/die-fuerstliche-hofkammer-schafft-den-inselvogt-ab-NM7YUUUQI4K5LLAJCSCDXTT5XM.html</t>
  </si>
</sst>
</file>

<file path=xl/styles.xml><?xml version="1.0" encoding="utf-8"?>
<styleSheet xmlns="http://schemas.openxmlformats.org/spreadsheetml/2006/main">
  <numFmts count="7">
    <numFmt numFmtId="164" formatCode="0.0"/>
    <numFmt numFmtId="165" formatCode="0.0%"/>
    <numFmt numFmtId="166" formatCode="mm\-yyyy"/>
    <numFmt numFmtId="167" formatCode="General_)"/>
    <numFmt numFmtId="168" formatCode="#,##0.000"/>
    <numFmt numFmtId="169" formatCode="0.000"/>
    <numFmt numFmtId="170" formatCode="0.0000"/>
  </numFmts>
  <fonts count="15">
    <font>
      <sz val="11"/>
      <color theme="1"/>
      <name val="Calibri"/>
      <family val="2"/>
      <scheme val="minor"/>
    </font>
    <font>
      <b/>
      <sz val="11"/>
      <color theme="1"/>
      <name val="Calibri"/>
      <family val="2"/>
      <scheme val="minor"/>
    </font>
    <font>
      <u/>
      <sz val="11"/>
      <color theme="10"/>
      <name val="Calibri"/>
      <family val="2"/>
    </font>
    <font>
      <b/>
      <sz val="9"/>
      <color rgb="FFFFFFFF"/>
      <name val="Cambria"/>
      <family val="1"/>
    </font>
    <font>
      <b/>
      <sz val="9"/>
      <color rgb="FF080808"/>
      <name val="Cambria"/>
      <family val="1"/>
    </font>
    <font>
      <sz val="12"/>
      <name val="Courier"/>
      <family val="3"/>
    </font>
    <font>
      <sz val="13"/>
      <name val="Meta Offc"/>
      <family val="2"/>
    </font>
    <font>
      <sz val="9"/>
      <color rgb="FF080808"/>
      <name val="Cambria"/>
      <family val="1"/>
    </font>
    <font>
      <sz val="9"/>
      <name val="Cambria"/>
      <family val="1"/>
      <scheme val="major"/>
    </font>
    <font>
      <vertAlign val="subscript"/>
      <sz val="11"/>
      <color theme="1"/>
      <name val="Calibri"/>
      <family val="2"/>
      <scheme val="minor"/>
    </font>
    <font>
      <b/>
      <sz val="12"/>
      <color theme="1"/>
      <name val="Calibri"/>
      <family val="2"/>
      <scheme val="minor"/>
    </font>
    <font>
      <sz val="11"/>
      <color theme="1"/>
      <name val="Calibri"/>
      <family val="2"/>
    </font>
    <font>
      <sz val="12.65"/>
      <color theme="1"/>
      <name val="Calibri"/>
      <family val="2"/>
    </font>
    <font>
      <sz val="24"/>
      <color theme="1"/>
      <name val="Calibri"/>
      <family val="2"/>
      <scheme val="minor"/>
    </font>
    <font>
      <sz val="36"/>
      <color theme="1"/>
      <name val="Calibri"/>
      <family val="2"/>
      <scheme val="minor"/>
    </font>
  </fonts>
  <fills count="6">
    <fill>
      <patternFill patternType="none"/>
    </fill>
    <fill>
      <patternFill patternType="gray125"/>
    </fill>
    <fill>
      <patternFill patternType="solid">
        <fgColor rgb="FF333333"/>
        <bgColor indexed="64"/>
      </patternFill>
    </fill>
    <fill>
      <patternFill patternType="solid">
        <fgColor rgb="FFFFFFFF"/>
        <bgColor indexed="64"/>
      </patternFill>
    </fill>
    <fill>
      <patternFill patternType="solid">
        <fgColor rgb="FFE6E6E6"/>
        <bgColor indexed="64"/>
      </patternFill>
    </fill>
    <fill>
      <patternFill patternType="solid">
        <fgColor rgb="FFEEEEEE"/>
        <bgColor indexed="64"/>
      </patternFill>
    </fill>
  </fills>
  <borders count="5">
    <border>
      <left/>
      <right/>
      <top/>
      <bottom/>
      <diagonal/>
    </border>
    <border>
      <left style="thin">
        <color rgb="FFFFFFFF"/>
      </left>
      <right style="thin">
        <color rgb="FFFFFFFF"/>
      </right>
      <top/>
      <bottom/>
      <diagonal/>
    </border>
    <border>
      <left/>
      <right style="dotted">
        <color theme="1"/>
      </right>
      <top/>
      <bottom/>
      <diagonal/>
    </border>
    <border>
      <left/>
      <right style="thin">
        <color rgb="FFFFFFFF"/>
      </right>
      <top/>
      <bottom/>
      <diagonal/>
    </border>
    <border>
      <left style="dotted">
        <color theme="1"/>
      </left>
      <right/>
      <top/>
      <bottom/>
      <diagonal/>
    </border>
  </borders>
  <cellStyleXfs count="3">
    <xf numFmtId="0" fontId="0" fillId="0" borderId="0"/>
    <xf numFmtId="0" fontId="2" fillId="0" borderId="0" applyNumberFormat="0" applyFill="0" applyBorder="0" applyAlignment="0" applyProtection="0">
      <alignment vertical="top"/>
      <protection locked="0"/>
    </xf>
    <xf numFmtId="167" fontId="5" fillId="0" borderId="0"/>
  </cellStyleXfs>
  <cellXfs count="39">
    <xf numFmtId="0" fontId="0" fillId="0" borderId="0" xfId="0"/>
    <xf numFmtId="0" fontId="2" fillId="0" borderId="0" xfId="1" applyAlignment="1" applyProtection="1"/>
    <xf numFmtId="0" fontId="1" fillId="0" borderId="0" xfId="0" applyFont="1"/>
    <xf numFmtId="14" fontId="0" fillId="0" borderId="0" xfId="0" applyNumberFormat="1"/>
    <xf numFmtId="164" fontId="0" fillId="0" borderId="0" xfId="0" applyNumberFormat="1"/>
    <xf numFmtId="165" fontId="0" fillId="0" borderId="0" xfId="0" applyNumberFormat="1"/>
    <xf numFmtId="0" fontId="3" fillId="2" borderId="1" xfId="0" applyFont="1" applyFill="1" applyBorder="1" applyAlignment="1">
      <alignment horizontal="center" vertical="center" wrapText="1"/>
    </xf>
    <xf numFmtId="166" fontId="4" fillId="3" borderId="2" xfId="0" applyNumberFormat="1" applyFont="1" applyFill="1" applyBorder="1" applyAlignment="1">
      <alignment horizontal="left" vertical="center" wrapText="1"/>
    </xf>
    <xf numFmtId="166" fontId="4" fillId="4" borderId="2" xfId="0" applyNumberFormat="1" applyFont="1" applyFill="1" applyBorder="1" applyAlignment="1">
      <alignment horizontal="left" vertical="center" wrapText="1"/>
    </xf>
    <xf numFmtId="167" fontId="6" fillId="0" borderId="0" xfId="2" applyFont="1" applyAlignment="1">
      <alignment vertical="center"/>
    </xf>
    <xf numFmtId="0" fontId="3" fillId="2" borderId="3" xfId="0" applyFont="1" applyFill="1" applyBorder="1" applyAlignment="1">
      <alignment horizontal="center" vertical="center" wrapText="1"/>
    </xf>
    <xf numFmtId="168" fontId="7" fillId="3" borderId="4" xfId="0" applyNumberFormat="1" applyFont="1" applyFill="1" applyBorder="1" applyAlignment="1">
      <alignment horizontal="center" vertical="center" wrapText="1"/>
    </xf>
    <xf numFmtId="168" fontId="7" fillId="4" borderId="4" xfId="0" applyNumberFormat="1" applyFont="1" applyFill="1" applyBorder="1" applyAlignment="1">
      <alignment horizontal="center" vertical="center" wrapText="1"/>
    </xf>
    <xf numFmtId="0" fontId="8" fillId="0" borderId="0" xfId="0" applyFont="1" applyAlignment="1">
      <alignment horizontal="center" vertical="center"/>
    </xf>
    <xf numFmtId="0" fontId="8" fillId="4" borderId="0" xfId="0" applyFont="1" applyFill="1" applyAlignment="1">
      <alignment horizontal="center" vertical="center"/>
    </xf>
    <xf numFmtId="167" fontId="6" fillId="0" borderId="0" xfId="2" applyFont="1" applyAlignment="1">
      <alignment horizontal="right" vertical="center" indent="2"/>
    </xf>
    <xf numFmtId="10" fontId="0" fillId="0" borderId="0" xfId="0" applyNumberFormat="1"/>
    <xf numFmtId="0" fontId="0" fillId="0" borderId="0" xfId="0" applyFont="1"/>
    <xf numFmtId="14" fontId="0" fillId="0" borderId="0" xfId="0" applyNumberFormat="1" applyFont="1"/>
    <xf numFmtId="0" fontId="2" fillId="0" borderId="0" xfId="1" applyFont="1" applyAlignment="1" applyProtection="1"/>
    <xf numFmtId="0" fontId="0" fillId="0" borderId="0" xfId="0" applyAlignment="1">
      <alignment wrapText="1"/>
    </xf>
    <xf numFmtId="169" fontId="0" fillId="0" borderId="0" xfId="0" applyNumberFormat="1"/>
    <xf numFmtId="0" fontId="1" fillId="0" borderId="0" xfId="0" applyFont="1" applyAlignment="1">
      <alignment wrapText="1"/>
    </xf>
    <xf numFmtId="0" fontId="0" fillId="0" borderId="0" xfId="0" applyFont="1" applyAlignment="1">
      <alignment wrapText="1"/>
    </xf>
    <xf numFmtId="2" fontId="0" fillId="0" borderId="0" xfId="0" applyNumberFormat="1"/>
    <xf numFmtId="0" fontId="10" fillId="0" borderId="0" xfId="0" applyFont="1"/>
    <xf numFmtId="170" fontId="0" fillId="0" borderId="0" xfId="0" applyNumberFormat="1"/>
    <xf numFmtId="0" fontId="0" fillId="0" borderId="0" xfId="0" applyFont="1" applyAlignment="1">
      <alignment horizontal="center" vertical="center" wrapText="1"/>
    </xf>
    <xf numFmtId="0" fontId="0" fillId="0" borderId="0" xfId="0" applyAlignment="1">
      <alignment horizontal="center" vertical="center" wrapText="1"/>
    </xf>
    <xf numFmtId="0" fontId="1" fillId="5" borderId="0" xfId="0" applyFont="1" applyFill="1" applyAlignment="1">
      <alignment horizontal="center" vertical="center" wrapText="1"/>
    </xf>
    <xf numFmtId="0" fontId="0" fillId="5" borderId="0" xfId="0" applyFill="1" applyAlignment="1">
      <alignment wrapText="1"/>
    </xf>
    <xf numFmtId="14" fontId="2" fillId="0" borderId="0" xfId="1" applyNumberFormat="1" applyAlignment="1" applyProtection="1"/>
    <xf numFmtId="9" fontId="0" fillId="0" borderId="0" xfId="0" applyNumberFormat="1"/>
    <xf numFmtId="1" fontId="0" fillId="0" borderId="0" xfId="0" applyNumberFormat="1"/>
    <xf numFmtId="1" fontId="4" fillId="3" borderId="2" xfId="0" applyNumberFormat="1" applyFont="1" applyFill="1" applyBorder="1" applyAlignment="1">
      <alignment horizontal="left" vertical="center" wrapText="1"/>
    </xf>
    <xf numFmtId="0" fontId="13" fillId="0" borderId="0" xfId="0" applyFont="1"/>
    <xf numFmtId="0" fontId="14" fillId="0" borderId="0" xfId="0" applyFont="1"/>
    <xf numFmtId="3" fontId="0" fillId="0" borderId="0" xfId="0" applyNumberFormat="1"/>
    <xf numFmtId="2" fontId="1" fillId="0" borderId="0" xfId="0" applyNumberFormat="1" applyFont="1"/>
  </cellXfs>
  <cellStyles count="3">
    <cellStyle name="Hyperlink" xfId="1" builtinId="8"/>
    <cellStyle name="Standard" xfId="0" builtinId="0"/>
    <cellStyle name="Standard 4" xfId="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lang val="de-DE"/>
  <c:chart>
    <c:plotArea>
      <c:layout/>
      <c:scatterChart>
        <c:scatterStyle val="smoothMarker"/>
        <c:ser>
          <c:idx val="0"/>
          <c:order val="0"/>
          <c:tx>
            <c:strRef>
              <c:f>KeelingKurve!$B$25</c:f>
              <c:strCache>
                <c:ptCount val="1"/>
                <c:pt idx="0">
                  <c:v>Messwerte, Hawaii</c:v>
                </c:pt>
              </c:strCache>
            </c:strRef>
          </c:tx>
          <c:marker>
            <c:symbol val="none"/>
          </c:marker>
          <c:xVal>
            <c:numRef>
              <c:f>KeelingKurve!$A$26:$A$820</c:f>
              <c:numCache>
                <c:formatCode>mm\-yyyy</c:formatCode>
                <c:ptCount val="795"/>
                <c:pt idx="0">
                  <c:v>21186</c:v>
                </c:pt>
                <c:pt idx="1">
                  <c:v>21217</c:v>
                </c:pt>
                <c:pt idx="2">
                  <c:v>21245</c:v>
                </c:pt>
                <c:pt idx="3">
                  <c:v>21276</c:v>
                </c:pt>
                <c:pt idx="4">
                  <c:v>21306</c:v>
                </c:pt>
                <c:pt idx="5">
                  <c:v>21337</c:v>
                </c:pt>
                <c:pt idx="6">
                  <c:v>21367</c:v>
                </c:pt>
                <c:pt idx="7">
                  <c:v>21398</c:v>
                </c:pt>
                <c:pt idx="8">
                  <c:v>21429</c:v>
                </c:pt>
                <c:pt idx="9">
                  <c:v>21459</c:v>
                </c:pt>
                <c:pt idx="10">
                  <c:v>21490</c:v>
                </c:pt>
                <c:pt idx="11">
                  <c:v>21520</c:v>
                </c:pt>
                <c:pt idx="12">
                  <c:v>21551</c:v>
                </c:pt>
                <c:pt idx="13">
                  <c:v>21582</c:v>
                </c:pt>
                <c:pt idx="14">
                  <c:v>21610</c:v>
                </c:pt>
                <c:pt idx="15">
                  <c:v>21641</c:v>
                </c:pt>
                <c:pt idx="16">
                  <c:v>21671</c:v>
                </c:pt>
                <c:pt idx="17">
                  <c:v>21702</c:v>
                </c:pt>
                <c:pt idx="18">
                  <c:v>21732</c:v>
                </c:pt>
                <c:pt idx="19">
                  <c:v>21763</c:v>
                </c:pt>
                <c:pt idx="20">
                  <c:v>21794</c:v>
                </c:pt>
                <c:pt idx="21">
                  <c:v>21824</c:v>
                </c:pt>
                <c:pt idx="22">
                  <c:v>21855</c:v>
                </c:pt>
                <c:pt idx="23">
                  <c:v>21885</c:v>
                </c:pt>
                <c:pt idx="24">
                  <c:v>21916</c:v>
                </c:pt>
                <c:pt idx="25">
                  <c:v>21947</c:v>
                </c:pt>
                <c:pt idx="26">
                  <c:v>21976</c:v>
                </c:pt>
                <c:pt idx="27">
                  <c:v>22007</c:v>
                </c:pt>
                <c:pt idx="28">
                  <c:v>22037</c:v>
                </c:pt>
                <c:pt idx="29">
                  <c:v>22068</c:v>
                </c:pt>
                <c:pt idx="30">
                  <c:v>22098</c:v>
                </c:pt>
                <c:pt idx="31">
                  <c:v>22129</c:v>
                </c:pt>
                <c:pt idx="32">
                  <c:v>22160</c:v>
                </c:pt>
                <c:pt idx="33">
                  <c:v>22190</c:v>
                </c:pt>
                <c:pt idx="34">
                  <c:v>22221</c:v>
                </c:pt>
                <c:pt idx="35">
                  <c:v>22251</c:v>
                </c:pt>
                <c:pt idx="36">
                  <c:v>22282</c:v>
                </c:pt>
                <c:pt idx="37">
                  <c:v>22313</c:v>
                </c:pt>
                <c:pt idx="38">
                  <c:v>22341</c:v>
                </c:pt>
                <c:pt idx="39">
                  <c:v>22372</c:v>
                </c:pt>
                <c:pt idx="40">
                  <c:v>22402</c:v>
                </c:pt>
                <c:pt idx="41">
                  <c:v>22433</c:v>
                </c:pt>
                <c:pt idx="42">
                  <c:v>22463</c:v>
                </c:pt>
                <c:pt idx="43">
                  <c:v>22494</c:v>
                </c:pt>
                <c:pt idx="44">
                  <c:v>22525</c:v>
                </c:pt>
                <c:pt idx="45">
                  <c:v>22555</c:v>
                </c:pt>
                <c:pt idx="46">
                  <c:v>22586</c:v>
                </c:pt>
                <c:pt idx="47">
                  <c:v>22616</c:v>
                </c:pt>
                <c:pt idx="48">
                  <c:v>22647</c:v>
                </c:pt>
                <c:pt idx="49">
                  <c:v>22678</c:v>
                </c:pt>
                <c:pt idx="50">
                  <c:v>22706</c:v>
                </c:pt>
                <c:pt idx="51">
                  <c:v>22737</c:v>
                </c:pt>
                <c:pt idx="52">
                  <c:v>22767</c:v>
                </c:pt>
                <c:pt idx="53">
                  <c:v>22798</c:v>
                </c:pt>
                <c:pt idx="54">
                  <c:v>22828</c:v>
                </c:pt>
                <c:pt idx="55">
                  <c:v>22859</c:v>
                </c:pt>
                <c:pt idx="56">
                  <c:v>22890</c:v>
                </c:pt>
                <c:pt idx="57">
                  <c:v>22920</c:v>
                </c:pt>
                <c:pt idx="58">
                  <c:v>22951</c:v>
                </c:pt>
                <c:pt idx="59">
                  <c:v>22981</c:v>
                </c:pt>
                <c:pt idx="60">
                  <c:v>23012</c:v>
                </c:pt>
                <c:pt idx="61">
                  <c:v>23043</c:v>
                </c:pt>
                <c:pt idx="62">
                  <c:v>23071</c:v>
                </c:pt>
                <c:pt idx="63">
                  <c:v>23102</c:v>
                </c:pt>
                <c:pt idx="64">
                  <c:v>23132</c:v>
                </c:pt>
                <c:pt idx="65">
                  <c:v>23163</c:v>
                </c:pt>
                <c:pt idx="66">
                  <c:v>23193</c:v>
                </c:pt>
                <c:pt idx="67">
                  <c:v>23224</c:v>
                </c:pt>
                <c:pt idx="68">
                  <c:v>23255</c:v>
                </c:pt>
                <c:pt idx="69">
                  <c:v>23285</c:v>
                </c:pt>
                <c:pt idx="70">
                  <c:v>23316</c:v>
                </c:pt>
                <c:pt idx="71">
                  <c:v>23346</c:v>
                </c:pt>
                <c:pt idx="72">
                  <c:v>23377</c:v>
                </c:pt>
                <c:pt idx="73">
                  <c:v>23408</c:v>
                </c:pt>
                <c:pt idx="74">
                  <c:v>23437</c:v>
                </c:pt>
                <c:pt idx="75">
                  <c:v>23468</c:v>
                </c:pt>
                <c:pt idx="76">
                  <c:v>23498</c:v>
                </c:pt>
                <c:pt idx="77">
                  <c:v>23529</c:v>
                </c:pt>
                <c:pt idx="78">
                  <c:v>23559</c:v>
                </c:pt>
                <c:pt idx="79">
                  <c:v>23590</c:v>
                </c:pt>
                <c:pt idx="80">
                  <c:v>23621</c:v>
                </c:pt>
                <c:pt idx="81">
                  <c:v>23651</c:v>
                </c:pt>
                <c:pt idx="82">
                  <c:v>23682</c:v>
                </c:pt>
                <c:pt idx="83">
                  <c:v>23712</c:v>
                </c:pt>
                <c:pt idx="84">
                  <c:v>23743</c:v>
                </c:pt>
                <c:pt idx="85">
                  <c:v>23774</c:v>
                </c:pt>
                <c:pt idx="86">
                  <c:v>23802</c:v>
                </c:pt>
                <c:pt idx="87">
                  <c:v>23833</c:v>
                </c:pt>
                <c:pt idx="88">
                  <c:v>23863</c:v>
                </c:pt>
                <c:pt idx="89">
                  <c:v>23894</c:v>
                </c:pt>
                <c:pt idx="90">
                  <c:v>23924</c:v>
                </c:pt>
                <c:pt idx="91">
                  <c:v>23955</c:v>
                </c:pt>
                <c:pt idx="92">
                  <c:v>23986</c:v>
                </c:pt>
                <c:pt idx="93">
                  <c:v>24016</c:v>
                </c:pt>
                <c:pt idx="94">
                  <c:v>24047</c:v>
                </c:pt>
                <c:pt idx="95">
                  <c:v>24077</c:v>
                </c:pt>
                <c:pt idx="96">
                  <c:v>24108</c:v>
                </c:pt>
                <c:pt idx="97">
                  <c:v>24139</c:v>
                </c:pt>
                <c:pt idx="98">
                  <c:v>24167</c:v>
                </c:pt>
                <c:pt idx="99">
                  <c:v>24198</c:v>
                </c:pt>
                <c:pt idx="100">
                  <c:v>24228</c:v>
                </c:pt>
                <c:pt idx="101">
                  <c:v>24259</c:v>
                </c:pt>
                <c:pt idx="102">
                  <c:v>24289</c:v>
                </c:pt>
                <c:pt idx="103">
                  <c:v>24320</c:v>
                </c:pt>
                <c:pt idx="104">
                  <c:v>24351</c:v>
                </c:pt>
                <c:pt idx="105">
                  <c:v>24381</c:v>
                </c:pt>
                <c:pt idx="106">
                  <c:v>24412</c:v>
                </c:pt>
                <c:pt idx="107">
                  <c:v>24442</c:v>
                </c:pt>
                <c:pt idx="108">
                  <c:v>24473</c:v>
                </c:pt>
                <c:pt idx="109">
                  <c:v>24504</c:v>
                </c:pt>
                <c:pt idx="110">
                  <c:v>24532</c:v>
                </c:pt>
                <c:pt idx="111">
                  <c:v>24563</c:v>
                </c:pt>
                <c:pt idx="112">
                  <c:v>24593</c:v>
                </c:pt>
                <c:pt idx="113">
                  <c:v>24624</c:v>
                </c:pt>
                <c:pt idx="114">
                  <c:v>24654</c:v>
                </c:pt>
                <c:pt idx="115">
                  <c:v>24685</c:v>
                </c:pt>
                <c:pt idx="116">
                  <c:v>24716</c:v>
                </c:pt>
                <c:pt idx="117">
                  <c:v>24746</c:v>
                </c:pt>
                <c:pt idx="118">
                  <c:v>24777</c:v>
                </c:pt>
                <c:pt idx="119">
                  <c:v>24807</c:v>
                </c:pt>
                <c:pt idx="120">
                  <c:v>24838</c:v>
                </c:pt>
                <c:pt idx="121">
                  <c:v>24869</c:v>
                </c:pt>
                <c:pt idx="122">
                  <c:v>24898</c:v>
                </c:pt>
                <c:pt idx="123">
                  <c:v>24929</c:v>
                </c:pt>
                <c:pt idx="124">
                  <c:v>24959</c:v>
                </c:pt>
                <c:pt idx="125">
                  <c:v>24990</c:v>
                </c:pt>
                <c:pt idx="126">
                  <c:v>25020</c:v>
                </c:pt>
                <c:pt idx="127">
                  <c:v>25051</c:v>
                </c:pt>
                <c:pt idx="128">
                  <c:v>25082</c:v>
                </c:pt>
                <c:pt idx="129">
                  <c:v>25112</c:v>
                </c:pt>
                <c:pt idx="130">
                  <c:v>25143</c:v>
                </c:pt>
                <c:pt idx="131">
                  <c:v>25173</c:v>
                </c:pt>
                <c:pt idx="132">
                  <c:v>25204</c:v>
                </c:pt>
                <c:pt idx="133">
                  <c:v>25235</c:v>
                </c:pt>
                <c:pt idx="134">
                  <c:v>25263</c:v>
                </c:pt>
                <c:pt idx="135">
                  <c:v>25294</c:v>
                </c:pt>
                <c:pt idx="136">
                  <c:v>25324</c:v>
                </c:pt>
                <c:pt idx="137">
                  <c:v>25355</c:v>
                </c:pt>
                <c:pt idx="138">
                  <c:v>25385</c:v>
                </c:pt>
                <c:pt idx="139">
                  <c:v>25416</c:v>
                </c:pt>
                <c:pt idx="140">
                  <c:v>25447</c:v>
                </c:pt>
                <c:pt idx="141">
                  <c:v>25477</c:v>
                </c:pt>
                <c:pt idx="142">
                  <c:v>25508</c:v>
                </c:pt>
                <c:pt idx="143">
                  <c:v>25538</c:v>
                </c:pt>
                <c:pt idx="144">
                  <c:v>25569</c:v>
                </c:pt>
                <c:pt idx="145">
                  <c:v>25600</c:v>
                </c:pt>
                <c:pt idx="146">
                  <c:v>25628</c:v>
                </c:pt>
                <c:pt idx="147">
                  <c:v>25659</c:v>
                </c:pt>
                <c:pt idx="148">
                  <c:v>25689</c:v>
                </c:pt>
                <c:pt idx="149">
                  <c:v>25720</c:v>
                </c:pt>
                <c:pt idx="150">
                  <c:v>25750</c:v>
                </c:pt>
                <c:pt idx="151">
                  <c:v>25781</c:v>
                </c:pt>
                <c:pt idx="152">
                  <c:v>25812</c:v>
                </c:pt>
                <c:pt idx="153">
                  <c:v>25842</c:v>
                </c:pt>
                <c:pt idx="154">
                  <c:v>25873</c:v>
                </c:pt>
                <c:pt idx="155">
                  <c:v>25903</c:v>
                </c:pt>
                <c:pt idx="156">
                  <c:v>25934</c:v>
                </c:pt>
                <c:pt idx="157">
                  <c:v>25965</c:v>
                </c:pt>
                <c:pt idx="158">
                  <c:v>25993</c:v>
                </c:pt>
                <c:pt idx="159">
                  <c:v>26024</c:v>
                </c:pt>
                <c:pt idx="160">
                  <c:v>26054</c:v>
                </c:pt>
                <c:pt idx="161">
                  <c:v>26085</c:v>
                </c:pt>
                <c:pt idx="162">
                  <c:v>26115</c:v>
                </c:pt>
                <c:pt idx="163">
                  <c:v>26146</c:v>
                </c:pt>
                <c:pt idx="164">
                  <c:v>26177</c:v>
                </c:pt>
                <c:pt idx="165">
                  <c:v>26207</c:v>
                </c:pt>
                <c:pt idx="166">
                  <c:v>26238</c:v>
                </c:pt>
                <c:pt idx="167">
                  <c:v>26268</c:v>
                </c:pt>
                <c:pt idx="168">
                  <c:v>26299</c:v>
                </c:pt>
                <c:pt idx="169">
                  <c:v>26330</c:v>
                </c:pt>
                <c:pt idx="170">
                  <c:v>26359</c:v>
                </c:pt>
                <c:pt idx="171">
                  <c:v>26390</c:v>
                </c:pt>
                <c:pt idx="172">
                  <c:v>26420</c:v>
                </c:pt>
                <c:pt idx="173">
                  <c:v>26451</c:v>
                </c:pt>
                <c:pt idx="174">
                  <c:v>26481</c:v>
                </c:pt>
                <c:pt idx="175">
                  <c:v>26512</c:v>
                </c:pt>
                <c:pt idx="176">
                  <c:v>26543</c:v>
                </c:pt>
                <c:pt idx="177">
                  <c:v>26573</c:v>
                </c:pt>
                <c:pt idx="178">
                  <c:v>26604</c:v>
                </c:pt>
                <c:pt idx="179">
                  <c:v>26634</c:v>
                </c:pt>
                <c:pt idx="180">
                  <c:v>26665</c:v>
                </c:pt>
                <c:pt idx="181">
                  <c:v>26696</c:v>
                </c:pt>
                <c:pt idx="182">
                  <c:v>26724</c:v>
                </c:pt>
                <c:pt idx="183">
                  <c:v>26755</c:v>
                </c:pt>
                <c:pt idx="184">
                  <c:v>26785</c:v>
                </c:pt>
                <c:pt idx="185">
                  <c:v>26816</c:v>
                </c:pt>
                <c:pt idx="186">
                  <c:v>26846</c:v>
                </c:pt>
                <c:pt idx="187">
                  <c:v>26877</c:v>
                </c:pt>
                <c:pt idx="188">
                  <c:v>26908</c:v>
                </c:pt>
                <c:pt idx="189">
                  <c:v>26938</c:v>
                </c:pt>
                <c:pt idx="190">
                  <c:v>26969</c:v>
                </c:pt>
                <c:pt idx="191">
                  <c:v>26999</c:v>
                </c:pt>
                <c:pt idx="192">
                  <c:v>27030</c:v>
                </c:pt>
                <c:pt idx="193">
                  <c:v>27061</c:v>
                </c:pt>
                <c:pt idx="194">
                  <c:v>27089</c:v>
                </c:pt>
                <c:pt idx="195">
                  <c:v>27120</c:v>
                </c:pt>
                <c:pt idx="196">
                  <c:v>27150</c:v>
                </c:pt>
                <c:pt idx="197">
                  <c:v>27181</c:v>
                </c:pt>
                <c:pt idx="198">
                  <c:v>27211</c:v>
                </c:pt>
                <c:pt idx="199">
                  <c:v>27242</c:v>
                </c:pt>
                <c:pt idx="200">
                  <c:v>27273</c:v>
                </c:pt>
                <c:pt idx="201">
                  <c:v>27303</c:v>
                </c:pt>
                <c:pt idx="202">
                  <c:v>27334</c:v>
                </c:pt>
                <c:pt idx="203">
                  <c:v>27364</c:v>
                </c:pt>
                <c:pt idx="204">
                  <c:v>27395</c:v>
                </c:pt>
                <c:pt idx="205">
                  <c:v>27426</c:v>
                </c:pt>
                <c:pt idx="206">
                  <c:v>27454</c:v>
                </c:pt>
                <c:pt idx="207">
                  <c:v>27485</c:v>
                </c:pt>
                <c:pt idx="208">
                  <c:v>27515</c:v>
                </c:pt>
                <c:pt idx="209">
                  <c:v>27546</c:v>
                </c:pt>
                <c:pt idx="210">
                  <c:v>27576</c:v>
                </c:pt>
                <c:pt idx="211">
                  <c:v>27607</c:v>
                </c:pt>
                <c:pt idx="212">
                  <c:v>27638</c:v>
                </c:pt>
                <c:pt idx="213">
                  <c:v>27668</c:v>
                </c:pt>
                <c:pt idx="214">
                  <c:v>27699</c:v>
                </c:pt>
                <c:pt idx="215">
                  <c:v>27729</c:v>
                </c:pt>
                <c:pt idx="216">
                  <c:v>27760</c:v>
                </c:pt>
                <c:pt idx="217">
                  <c:v>27791</c:v>
                </c:pt>
                <c:pt idx="218">
                  <c:v>27820</c:v>
                </c:pt>
                <c:pt idx="219">
                  <c:v>27851</c:v>
                </c:pt>
                <c:pt idx="220">
                  <c:v>27881</c:v>
                </c:pt>
                <c:pt idx="221">
                  <c:v>27912</c:v>
                </c:pt>
                <c:pt idx="222">
                  <c:v>27942</c:v>
                </c:pt>
                <c:pt idx="223">
                  <c:v>27973</c:v>
                </c:pt>
                <c:pt idx="224">
                  <c:v>28004</c:v>
                </c:pt>
                <c:pt idx="225">
                  <c:v>28034</c:v>
                </c:pt>
                <c:pt idx="226">
                  <c:v>28065</c:v>
                </c:pt>
                <c:pt idx="227">
                  <c:v>28095</c:v>
                </c:pt>
                <c:pt idx="228">
                  <c:v>28126</c:v>
                </c:pt>
                <c:pt idx="229">
                  <c:v>28157</c:v>
                </c:pt>
                <c:pt idx="230">
                  <c:v>28185</c:v>
                </c:pt>
                <c:pt idx="231">
                  <c:v>28216</c:v>
                </c:pt>
                <c:pt idx="232">
                  <c:v>28246</c:v>
                </c:pt>
                <c:pt idx="233">
                  <c:v>28277</c:v>
                </c:pt>
                <c:pt idx="234">
                  <c:v>28307</c:v>
                </c:pt>
                <c:pt idx="235">
                  <c:v>28338</c:v>
                </c:pt>
                <c:pt idx="236">
                  <c:v>28369</c:v>
                </c:pt>
                <c:pt idx="237">
                  <c:v>28399</c:v>
                </c:pt>
                <c:pt idx="238">
                  <c:v>28430</c:v>
                </c:pt>
                <c:pt idx="239">
                  <c:v>28460</c:v>
                </c:pt>
                <c:pt idx="240">
                  <c:v>28491</c:v>
                </c:pt>
                <c:pt idx="241">
                  <c:v>28522</c:v>
                </c:pt>
                <c:pt idx="242">
                  <c:v>28550</c:v>
                </c:pt>
                <c:pt idx="243">
                  <c:v>28581</c:v>
                </c:pt>
                <c:pt idx="244">
                  <c:v>28611</c:v>
                </c:pt>
                <c:pt idx="245">
                  <c:v>28642</c:v>
                </c:pt>
                <c:pt idx="246">
                  <c:v>28672</c:v>
                </c:pt>
                <c:pt idx="247">
                  <c:v>28703</c:v>
                </c:pt>
                <c:pt idx="248">
                  <c:v>28734</c:v>
                </c:pt>
                <c:pt idx="249">
                  <c:v>28764</c:v>
                </c:pt>
                <c:pt idx="250">
                  <c:v>28795</c:v>
                </c:pt>
                <c:pt idx="251">
                  <c:v>28825</c:v>
                </c:pt>
                <c:pt idx="252">
                  <c:v>28856</c:v>
                </c:pt>
                <c:pt idx="253">
                  <c:v>28887</c:v>
                </c:pt>
                <c:pt idx="254">
                  <c:v>28915</c:v>
                </c:pt>
                <c:pt idx="255">
                  <c:v>28946</c:v>
                </c:pt>
                <c:pt idx="256">
                  <c:v>28976</c:v>
                </c:pt>
                <c:pt idx="257">
                  <c:v>29007</c:v>
                </c:pt>
                <c:pt idx="258">
                  <c:v>29037</c:v>
                </c:pt>
                <c:pt idx="259">
                  <c:v>29068</c:v>
                </c:pt>
                <c:pt idx="260">
                  <c:v>29099</c:v>
                </c:pt>
                <c:pt idx="261">
                  <c:v>29129</c:v>
                </c:pt>
                <c:pt idx="262">
                  <c:v>29160</c:v>
                </c:pt>
                <c:pt idx="263">
                  <c:v>29190</c:v>
                </c:pt>
                <c:pt idx="264">
                  <c:v>29221</c:v>
                </c:pt>
                <c:pt idx="265">
                  <c:v>29252</c:v>
                </c:pt>
                <c:pt idx="266">
                  <c:v>29281</c:v>
                </c:pt>
                <c:pt idx="267">
                  <c:v>29312</c:v>
                </c:pt>
                <c:pt idx="268">
                  <c:v>29342</c:v>
                </c:pt>
                <c:pt idx="269">
                  <c:v>29373</c:v>
                </c:pt>
                <c:pt idx="270">
                  <c:v>29403</c:v>
                </c:pt>
                <c:pt idx="271">
                  <c:v>29434</c:v>
                </c:pt>
                <c:pt idx="272">
                  <c:v>29465</c:v>
                </c:pt>
                <c:pt idx="273">
                  <c:v>29495</c:v>
                </c:pt>
                <c:pt idx="274">
                  <c:v>29526</c:v>
                </c:pt>
                <c:pt idx="275">
                  <c:v>29556</c:v>
                </c:pt>
                <c:pt idx="276">
                  <c:v>29587</c:v>
                </c:pt>
                <c:pt idx="277">
                  <c:v>29618</c:v>
                </c:pt>
                <c:pt idx="278">
                  <c:v>29646</c:v>
                </c:pt>
                <c:pt idx="279">
                  <c:v>29677</c:v>
                </c:pt>
                <c:pt idx="280">
                  <c:v>29707</c:v>
                </c:pt>
                <c:pt idx="281">
                  <c:v>29738</c:v>
                </c:pt>
                <c:pt idx="282">
                  <c:v>29768</c:v>
                </c:pt>
                <c:pt idx="283">
                  <c:v>29799</c:v>
                </c:pt>
                <c:pt idx="284">
                  <c:v>29830</c:v>
                </c:pt>
                <c:pt idx="285">
                  <c:v>29860</c:v>
                </c:pt>
                <c:pt idx="286">
                  <c:v>29891</c:v>
                </c:pt>
                <c:pt idx="287">
                  <c:v>29921</c:v>
                </c:pt>
                <c:pt idx="288">
                  <c:v>29952</c:v>
                </c:pt>
                <c:pt idx="289">
                  <c:v>29983</c:v>
                </c:pt>
                <c:pt idx="290">
                  <c:v>30011</c:v>
                </c:pt>
                <c:pt idx="291">
                  <c:v>30042</c:v>
                </c:pt>
                <c:pt idx="292">
                  <c:v>30072</c:v>
                </c:pt>
                <c:pt idx="293">
                  <c:v>30103</c:v>
                </c:pt>
                <c:pt idx="294">
                  <c:v>30133</c:v>
                </c:pt>
                <c:pt idx="295">
                  <c:v>30164</c:v>
                </c:pt>
                <c:pt idx="296">
                  <c:v>30195</c:v>
                </c:pt>
                <c:pt idx="297">
                  <c:v>30225</c:v>
                </c:pt>
                <c:pt idx="298">
                  <c:v>30256</c:v>
                </c:pt>
                <c:pt idx="299">
                  <c:v>30286</c:v>
                </c:pt>
                <c:pt idx="300">
                  <c:v>30317</c:v>
                </c:pt>
                <c:pt idx="301">
                  <c:v>30348</c:v>
                </c:pt>
                <c:pt idx="302">
                  <c:v>30376</c:v>
                </c:pt>
                <c:pt idx="303">
                  <c:v>30407</c:v>
                </c:pt>
                <c:pt idx="304">
                  <c:v>30437</c:v>
                </c:pt>
                <c:pt idx="305">
                  <c:v>30468</c:v>
                </c:pt>
                <c:pt idx="306">
                  <c:v>30498</c:v>
                </c:pt>
                <c:pt idx="307">
                  <c:v>30529</c:v>
                </c:pt>
                <c:pt idx="308">
                  <c:v>30560</c:v>
                </c:pt>
                <c:pt idx="309">
                  <c:v>30590</c:v>
                </c:pt>
                <c:pt idx="310">
                  <c:v>30621</c:v>
                </c:pt>
                <c:pt idx="311">
                  <c:v>30651</c:v>
                </c:pt>
                <c:pt idx="312">
                  <c:v>30682</c:v>
                </c:pt>
                <c:pt idx="313">
                  <c:v>30713</c:v>
                </c:pt>
                <c:pt idx="314">
                  <c:v>30742</c:v>
                </c:pt>
                <c:pt idx="315">
                  <c:v>30773</c:v>
                </c:pt>
                <c:pt idx="316">
                  <c:v>30803</c:v>
                </c:pt>
                <c:pt idx="317">
                  <c:v>30834</c:v>
                </c:pt>
                <c:pt idx="318">
                  <c:v>30864</c:v>
                </c:pt>
                <c:pt idx="319">
                  <c:v>30895</c:v>
                </c:pt>
                <c:pt idx="320">
                  <c:v>30926</c:v>
                </c:pt>
                <c:pt idx="321">
                  <c:v>30956</c:v>
                </c:pt>
                <c:pt idx="322">
                  <c:v>30987</c:v>
                </c:pt>
                <c:pt idx="323">
                  <c:v>31017</c:v>
                </c:pt>
                <c:pt idx="324">
                  <c:v>31048</c:v>
                </c:pt>
                <c:pt idx="325">
                  <c:v>31079</c:v>
                </c:pt>
                <c:pt idx="326">
                  <c:v>31107</c:v>
                </c:pt>
                <c:pt idx="327">
                  <c:v>31138</c:v>
                </c:pt>
                <c:pt idx="328">
                  <c:v>31168</c:v>
                </c:pt>
                <c:pt idx="329">
                  <c:v>31199</c:v>
                </c:pt>
                <c:pt idx="330">
                  <c:v>31229</c:v>
                </c:pt>
                <c:pt idx="331">
                  <c:v>31260</c:v>
                </c:pt>
                <c:pt idx="332">
                  <c:v>31291</c:v>
                </c:pt>
                <c:pt idx="333">
                  <c:v>31321</c:v>
                </c:pt>
                <c:pt idx="334">
                  <c:v>31352</c:v>
                </c:pt>
                <c:pt idx="335">
                  <c:v>31382</c:v>
                </c:pt>
                <c:pt idx="336">
                  <c:v>31413</c:v>
                </c:pt>
                <c:pt idx="337">
                  <c:v>31444</c:v>
                </c:pt>
                <c:pt idx="338">
                  <c:v>31472</c:v>
                </c:pt>
                <c:pt idx="339">
                  <c:v>31503</c:v>
                </c:pt>
                <c:pt idx="340">
                  <c:v>31533</c:v>
                </c:pt>
                <c:pt idx="341">
                  <c:v>31564</c:v>
                </c:pt>
                <c:pt idx="342">
                  <c:v>31594</c:v>
                </c:pt>
                <c:pt idx="343">
                  <c:v>31625</c:v>
                </c:pt>
                <c:pt idx="344">
                  <c:v>31656</c:v>
                </c:pt>
                <c:pt idx="345">
                  <c:v>31686</c:v>
                </c:pt>
                <c:pt idx="346">
                  <c:v>31717</c:v>
                </c:pt>
                <c:pt idx="347">
                  <c:v>31747</c:v>
                </c:pt>
                <c:pt idx="348">
                  <c:v>31778</c:v>
                </c:pt>
                <c:pt idx="349">
                  <c:v>31809</c:v>
                </c:pt>
                <c:pt idx="350">
                  <c:v>31837</c:v>
                </c:pt>
                <c:pt idx="351">
                  <c:v>31868</c:v>
                </c:pt>
                <c:pt idx="352">
                  <c:v>31898</c:v>
                </c:pt>
                <c:pt idx="353">
                  <c:v>31929</c:v>
                </c:pt>
                <c:pt idx="354">
                  <c:v>31959</c:v>
                </c:pt>
                <c:pt idx="355">
                  <c:v>31990</c:v>
                </c:pt>
                <c:pt idx="356">
                  <c:v>32021</c:v>
                </c:pt>
                <c:pt idx="357">
                  <c:v>32051</c:v>
                </c:pt>
                <c:pt idx="358">
                  <c:v>32082</c:v>
                </c:pt>
                <c:pt idx="359">
                  <c:v>32112</c:v>
                </c:pt>
                <c:pt idx="360">
                  <c:v>32143</c:v>
                </c:pt>
                <c:pt idx="361">
                  <c:v>32174</c:v>
                </c:pt>
                <c:pt idx="362">
                  <c:v>32203</c:v>
                </c:pt>
                <c:pt idx="363">
                  <c:v>32234</c:v>
                </c:pt>
                <c:pt idx="364">
                  <c:v>32264</c:v>
                </c:pt>
                <c:pt idx="365">
                  <c:v>32295</c:v>
                </c:pt>
                <c:pt idx="366">
                  <c:v>32325</c:v>
                </c:pt>
                <c:pt idx="367">
                  <c:v>32356</c:v>
                </c:pt>
                <c:pt idx="368">
                  <c:v>32387</c:v>
                </c:pt>
                <c:pt idx="369">
                  <c:v>32417</c:v>
                </c:pt>
                <c:pt idx="370">
                  <c:v>32448</c:v>
                </c:pt>
                <c:pt idx="371">
                  <c:v>32478</c:v>
                </c:pt>
                <c:pt idx="372">
                  <c:v>32509</c:v>
                </c:pt>
                <c:pt idx="373">
                  <c:v>32540</c:v>
                </c:pt>
                <c:pt idx="374">
                  <c:v>32568</c:v>
                </c:pt>
                <c:pt idx="375">
                  <c:v>32599</c:v>
                </c:pt>
                <c:pt idx="376">
                  <c:v>32629</c:v>
                </c:pt>
                <c:pt idx="377">
                  <c:v>32660</c:v>
                </c:pt>
                <c:pt idx="378">
                  <c:v>32690</c:v>
                </c:pt>
                <c:pt idx="379">
                  <c:v>32721</c:v>
                </c:pt>
                <c:pt idx="380">
                  <c:v>32752</c:v>
                </c:pt>
                <c:pt idx="381">
                  <c:v>32782</c:v>
                </c:pt>
                <c:pt idx="382">
                  <c:v>32813</c:v>
                </c:pt>
                <c:pt idx="383">
                  <c:v>32843</c:v>
                </c:pt>
                <c:pt idx="384">
                  <c:v>32874</c:v>
                </c:pt>
                <c:pt idx="385">
                  <c:v>32905</c:v>
                </c:pt>
                <c:pt idx="386">
                  <c:v>32933</c:v>
                </c:pt>
                <c:pt idx="387">
                  <c:v>32964</c:v>
                </c:pt>
                <c:pt idx="388">
                  <c:v>32994</c:v>
                </c:pt>
                <c:pt idx="389">
                  <c:v>33025</c:v>
                </c:pt>
                <c:pt idx="390">
                  <c:v>33055</c:v>
                </c:pt>
                <c:pt idx="391">
                  <c:v>33086</c:v>
                </c:pt>
                <c:pt idx="392">
                  <c:v>33117</c:v>
                </c:pt>
                <c:pt idx="393">
                  <c:v>33147</c:v>
                </c:pt>
                <c:pt idx="394">
                  <c:v>33178</c:v>
                </c:pt>
                <c:pt idx="395">
                  <c:v>33208</c:v>
                </c:pt>
                <c:pt idx="396">
                  <c:v>33239</c:v>
                </c:pt>
                <c:pt idx="397">
                  <c:v>33270</c:v>
                </c:pt>
                <c:pt idx="398">
                  <c:v>33298</c:v>
                </c:pt>
                <c:pt idx="399">
                  <c:v>33329</c:v>
                </c:pt>
                <c:pt idx="400">
                  <c:v>33359</c:v>
                </c:pt>
                <c:pt idx="401">
                  <c:v>33390</c:v>
                </c:pt>
                <c:pt idx="402">
                  <c:v>33420</c:v>
                </c:pt>
                <c:pt idx="403">
                  <c:v>33451</c:v>
                </c:pt>
                <c:pt idx="404">
                  <c:v>33482</c:v>
                </c:pt>
                <c:pt idx="405">
                  <c:v>33512</c:v>
                </c:pt>
                <c:pt idx="406">
                  <c:v>33543</c:v>
                </c:pt>
                <c:pt idx="407">
                  <c:v>33573</c:v>
                </c:pt>
                <c:pt idx="408">
                  <c:v>33604</c:v>
                </c:pt>
                <c:pt idx="409">
                  <c:v>33635</c:v>
                </c:pt>
                <c:pt idx="410">
                  <c:v>33664</c:v>
                </c:pt>
                <c:pt idx="411">
                  <c:v>33695</c:v>
                </c:pt>
                <c:pt idx="412">
                  <c:v>33725</c:v>
                </c:pt>
                <c:pt idx="413">
                  <c:v>33756</c:v>
                </c:pt>
                <c:pt idx="414">
                  <c:v>33786</c:v>
                </c:pt>
                <c:pt idx="415">
                  <c:v>33817</c:v>
                </c:pt>
                <c:pt idx="416">
                  <c:v>33848</c:v>
                </c:pt>
                <c:pt idx="417">
                  <c:v>33878</c:v>
                </c:pt>
                <c:pt idx="418">
                  <c:v>33909</c:v>
                </c:pt>
                <c:pt idx="419">
                  <c:v>33939</c:v>
                </c:pt>
                <c:pt idx="420">
                  <c:v>33970</c:v>
                </c:pt>
                <c:pt idx="421">
                  <c:v>34001</c:v>
                </c:pt>
                <c:pt idx="422">
                  <c:v>34029</c:v>
                </c:pt>
                <c:pt idx="423">
                  <c:v>34060</c:v>
                </c:pt>
                <c:pt idx="424">
                  <c:v>34090</c:v>
                </c:pt>
                <c:pt idx="425">
                  <c:v>34121</c:v>
                </c:pt>
                <c:pt idx="426">
                  <c:v>34151</c:v>
                </c:pt>
                <c:pt idx="427">
                  <c:v>34182</c:v>
                </c:pt>
                <c:pt idx="428">
                  <c:v>34213</c:v>
                </c:pt>
                <c:pt idx="429">
                  <c:v>34243</c:v>
                </c:pt>
                <c:pt idx="430">
                  <c:v>34274</c:v>
                </c:pt>
                <c:pt idx="431">
                  <c:v>34304</c:v>
                </c:pt>
                <c:pt idx="432">
                  <c:v>34335</c:v>
                </c:pt>
                <c:pt idx="433">
                  <c:v>34366</c:v>
                </c:pt>
                <c:pt idx="434">
                  <c:v>34394</c:v>
                </c:pt>
                <c:pt idx="435">
                  <c:v>34425</c:v>
                </c:pt>
                <c:pt idx="436">
                  <c:v>34455</c:v>
                </c:pt>
                <c:pt idx="437">
                  <c:v>34486</c:v>
                </c:pt>
                <c:pt idx="438">
                  <c:v>34516</c:v>
                </c:pt>
                <c:pt idx="439">
                  <c:v>34547</c:v>
                </c:pt>
                <c:pt idx="440">
                  <c:v>34578</c:v>
                </c:pt>
                <c:pt idx="441">
                  <c:v>34608</c:v>
                </c:pt>
                <c:pt idx="442">
                  <c:v>34639</c:v>
                </c:pt>
                <c:pt idx="443">
                  <c:v>34669</c:v>
                </c:pt>
                <c:pt idx="444">
                  <c:v>34700</c:v>
                </c:pt>
                <c:pt idx="445">
                  <c:v>34731</c:v>
                </c:pt>
                <c:pt idx="446">
                  <c:v>34759</c:v>
                </c:pt>
                <c:pt idx="447">
                  <c:v>34790</c:v>
                </c:pt>
                <c:pt idx="448">
                  <c:v>34820</c:v>
                </c:pt>
                <c:pt idx="449">
                  <c:v>34851</c:v>
                </c:pt>
                <c:pt idx="450">
                  <c:v>34881</c:v>
                </c:pt>
                <c:pt idx="451">
                  <c:v>34912</c:v>
                </c:pt>
                <c:pt idx="452">
                  <c:v>34943</c:v>
                </c:pt>
                <c:pt idx="453">
                  <c:v>34973</c:v>
                </c:pt>
                <c:pt idx="454">
                  <c:v>35004</c:v>
                </c:pt>
                <c:pt idx="455">
                  <c:v>35034</c:v>
                </c:pt>
                <c:pt idx="456">
                  <c:v>35065</c:v>
                </c:pt>
                <c:pt idx="457">
                  <c:v>35096</c:v>
                </c:pt>
                <c:pt idx="458">
                  <c:v>35125</c:v>
                </c:pt>
                <c:pt idx="459">
                  <c:v>35156</c:v>
                </c:pt>
                <c:pt idx="460">
                  <c:v>35186</c:v>
                </c:pt>
                <c:pt idx="461">
                  <c:v>35217</c:v>
                </c:pt>
                <c:pt idx="462">
                  <c:v>35247</c:v>
                </c:pt>
                <c:pt idx="463">
                  <c:v>35278</c:v>
                </c:pt>
                <c:pt idx="464">
                  <c:v>35309</c:v>
                </c:pt>
                <c:pt idx="465">
                  <c:v>35339</c:v>
                </c:pt>
                <c:pt idx="466">
                  <c:v>35370</c:v>
                </c:pt>
                <c:pt idx="467">
                  <c:v>35400</c:v>
                </c:pt>
                <c:pt idx="468">
                  <c:v>35431</c:v>
                </c:pt>
                <c:pt idx="469">
                  <c:v>35462</c:v>
                </c:pt>
                <c:pt idx="470">
                  <c:v>35490</c:v>
                </c:pt>
                <c:pt idx="471">
                  <c:v>35521</c:v>
                </c:pt>
                <c:pt idx="472">
                  <c:v>35551</c:v>
                </c:pt>
                <c:pt idx="473">
                  <c:v>35582</c:v>
                </c:pt>
                <c:pt idx="474">
                  <c:v>35612</c:v>
                </c:pt>
                <c:pt idx="475">
                  <c:v>35643</c:v>
                </c:pt>
                <c:pt idx="476">
                  <c:v>35674</c:v>
                </c:pt>
                <c:pt idx="477">
                  <c:v>35704</c:v>
                </c:pt>
                <c:pt idx="478">
                  <c:v>35735</c:v>
                </c:pt>
                <c:pt idx="479">
                  <c:v>35765</c:v>
                </c:pt>
                <c:pt idx="480">
                  <c:v>35796</c:v>
                </c:pt>
                <c:pt idx="481">
                  <c:v>35827</c:v>
                </c:pt>
                <c:pt idx="482">
                  <c:v>35855</c:v>
                </c:pt>
                <c:pt idx="483">
                  <c:v>35886</c:v>
                </c:pt>
                <c:pt idx="484">
                  <c:v>35916</c:v>
                </c:pt>
                <c:pt idx="485">
                  <c:v>35947</c:v>
                </c:pt>
                <c:pt idx="486">
                  <c:v>35977</c:v>
                </c:pt>
                <c:pt idx="487">
                  <c:v>36008</c:v>
                </c:pt>
                <c:pt idx="488">
                  <c:v>36039</c:v>
                </c:pt>
                <c:pt idx="489">
                  <c:v>36069</c:v>
                </c:pt>
                <c:pt idx="490">
                  <c:v>36100</c:v>
                </c:pt>
                <c:pt idx="491">
                  <c:v>36130</c:v>
                </c:pt>
                <c:pt idx="492">
                  <c:v>36161</c:v>
                </c:pt>
                <c:pt idx="493">
                  <c:v>36192</c:v>
                </c:pt>
                <c:pt idx="494">
                  <c:v>36220</c:v>
                </c:pt>
                <c:pt idx="495">
                  <c:v>36251</c:v>
                </c:pt>
                <c:pt idx="496">
                  <c:v>36281</c:v>
                </c:pt>
                <c:pt idx="497">
                  <c:v>36312</c:v>
                </c:pt>
                <c:pt idx="498">
                  <c:v>36342</c:v>
                </c:pt>
                <c:pt idx="499">
                  <c:v>36373</c:v>
                </c:pt>
                <c:pt idx="500">
                  <c:v>36404</c:v>
                </c:pt>
                <c:pt idx="501">
                  <c:v>36434</c:v>
                </c:pt>
                <c:pt idx="502">
                  <c:v>36465</c:v>
                </c:pt>
                <c:pt idx="503">
                  <c:v>36495</c:v>
                </c:pt>
                <c:pt idx="504">
                  <c:v>36526</c:v>
                </c:pt>
                <c:pt idx="505">
                  <c:v>36557</c:v>
                </c:pt>
                <c:pt idx="506">
                  <c:v>36586</c:v>
                </c:pt>
                <c:pt idx="507">
                  <c:v>36617</c:v>
                </c:pt>
                <c:pt idx="508">
                  <c:v>36647</c:v>
                </c:pt>
                <c:pt idx="509">
                  <c:v>36678</c:v>
                </c:pt>
                <c:pt idx="510">
                  <c:v>36708</c:v>
                </c:pt>
                <c:pt idx="511">
                  <c:v>36739</c:v>
                </c:pt>
                <c:pt idx="512">
                  <c:v>36770</c:v>
                </c:pt>
                <c:pt idx="513">
                  <c:v>36800</c:v>
                </c:pt>
                <c:pt idx="514">
                  <c:v>36831</c:v>
                </c:pt>
                <c:pt idx="515">
                  <c:v>36861</c:v>
                </c:pt>
                <c:pt idx="516">
                  <c:v>36892</c:v>
                </c:pt>
                <c:pt idx="517">
                  <c:v>36923</c:v>
                </c:pt>
                <c:pt idx="518">
                  <c:v>36951</c:v>
                </c:pt>
                <c:pt idx="519">
                  <c:v>36982</c:v>
                </c:pt>
                <c:pt idx="520">
                  <c:v>37012</c:v>
                </c:pt>
                <c:pt idx="521">
                  <c:v>37043</c:v>
                </c:pt>
                <c:pt idx="522">
                  <c:v>37073</c:v>
                </c:pt>
                <c:pt idx="523">
                  <c:v>37104</c:v>
                </c:pt>
                <c:pt idx="524">
                  <c:v>37135</c:v>
                </c:pt>
                <c:pt idx="525">
                  <c:v>37165</c:v>
                </c:pt>
                <c:pt idx="526">
                  <c:v>37196</c:v>
                </c:pt>
                <c:pt idx="527">
                  <c:v>37226</c:v>
                </c:pt>
                <c:pt idx="528">
                  <c:v>37257</c:v>
                </c:pt>
                <c:pt idx="529">
                  <c:v>37288</c:v>
                </c:pt>
                <c:pt idx="530">
                  <c:v>37316</c:v>
                </c:pt>
                <c:pt idx="531">
                  <c:v>37347</c:v>
                </c:pt>
                <c:pt idx="532">
                  <c:v>37377</c:v>
                </c:pt>
                <c:pt idx="533">
                  <c:v>37408</c:v>
                </c:pt>
                <c:pt idx="534">
                  <c:v>37438</c:v>
                </c:pt>
                <c:pt idx="535">
                  <c:v>37469</c:v>
                </c:pt>
                <c:pt idx="536">
                  <c:v>37500</c:v>
                </c:pt>
                <c:pt idx="537">
                  <c:v>37530</c:v>
                </c:pt>
                <c:pt idx="538">
                  <c:v>37561</c:v>
                </c:pt>
                <c:pt idx="539">
                  <c:v>37591</c:v>
                </c:pt>
                <c:pt idx="540">
                  <c:v>37622</c:v>
                </c:pt>
                <c:pt idx="541">
                  <c:v>37653</c:v>
                </c:pt>
                <c:pt idx="542">
                  <c:v>37681</c:v>
                </c:pt>
                <c:pt idx="543">
                  <c:v>37712</c:v>
                </c:pt>
                <c:pt idx="544">
                  <c:v>37742</c:v>
                </c:pt>
                <c:pt idx="545">
                  <c:v>37773</c:v>
                </c:pt>
                <c:pt idx="546">
                  <c:v>37803</c:v>
                </c:pt>
                <c:pt idx="547">
                  <c:v>37834</c:v>
                </c:pt>
                <c:pt idx="548">
                  <c:v>37865</c:v>
                </c:pt>
                <c:pt idx="549">
                  <c:v>37895</c:v>
                </c:pt>
                <c:pt idx="550">
                  <c:v>37926</c:v>
                </c:pt>
                <c:pt idx="551">
                  <c:v>37956</c:v>
                </c:pt>
                <c:pt idx="552">
                  <c:v>37987</c:v>
                </c:pt>
                <c:pt idx="553">
                  <c:v>38018</c:v>
                </c:pt>
                <c:pt idx="554">
                  <c:v>38047</c:v>
                </c:pt>
                <c:pt idx="555">
                  <c:v>38078</c:v>
                </c:pt>
                <c:pt idx="556">
                  <c:v>38108</c:v>
                </c:pt>
                <c:pt idx="557">
                  <c:v>38139</c:v>
                </c:pt>
                <c:pt idx="558">
                  <c:v>38169</c:v>
                </c:pt>
                <c:pt idx="559">
                  <c:v>38200</c:v>
                </c:pt>
                <c:pt idx="560">
                  <c:v>38231</c:v>
                </c:pt>
                <c:pt idx="561">
                  <c:v>38261</c:v>
                </c:pt>
                <c:pt idx="562">
                  <c:v>38292</c:v>
                </c:pt>
                <c:pt idx="563">
                  <c:v>38322</c:v>
                </c:pt>
                <c:pt idx="564">
                  <c:v>38353</c:v>
                </c:pt>
                <c:pt idx="565">
                  <c:v>38384</c:v>
                </c:pt>
                <c:pt idx="566">
                  <c:v>38412</c:v>
                </c:pt>
                <c:pt idx="567">
                  <c:v>38443</c:v>
                </c:pt>
                <c:pt idx="568">
                  <c:v>38473</c:v>
                </c:pt>
                <c:pt idx="569">
                  <c:v>38504</c:v>
                </c:pt>
                <c:pt idx="570">
                  <c:v>38534</c:v>
                </c:pt>
                <c:pt idx="571">
                  <c:v>38565</c:v>
                </c:pt>
                <c:pt idx="572">
                  <c:v>38596</c:v>
                </c:pt>
                <c:pt idx="573">
                  <c:v>38626</c:v>
                </c:pt>
                <c:pt idx="574">
                  <c:v>38657</c:v>
                </c:pt>
                <c:pt idx="575">
                  <c:v>38687</c:v>
                </c:pt>
                <c:pt idx="576">
                  <c:v>38718</c:v>
                </c:pt>
                <c:pt idx="577">
                  <c:v>38749</c:v>
                </c:pt>
                <c:pt idx="578">
                  <c:v>38777</c:v>
                </c:pt>
                <c:pt idx="579">
                  <c:v>38808</c:v>
                </c:pt>
                <c:pt idx="580">
                  <c:v>38838</c:v>
                </c:pt>
                <c:pt idx="581">
                  <c:v>38869</c:v>
                </c:pt>
                <c:pt idx="582">
                  <c:v>38899</c:v>
                </c:pt>
                <c:pt idx="583">
                  <c:v>38930</c:v>
                </c:pt>
                <c:pt idx="584">
                  <c:v>38961</c:v>
                </c:pt>
                <c:pt idx="585">
                  <c:v>38991</c:v>
                </c:pt>
                <c:pt idx="586">
                  <c:v>39022</c:v>
                </c:pt>
                <c:pt idx="587">
                  <c:v>39052</c:v>
                </c:pt>
                <c:pt idx="588">
                  <c:v>39083</c:v>
                </c:pt>
                <c:pt idx="589">
                  <c:v>39114</c:v>
                </c:pt>
                <c:pt idx="590">
                  <c:v>39142</c:v>
                </c:pt>
                <c:pt idx="591">
                  <c:v>39173</c:v>
                </c:pt>
                <c:pt idx="592">
                  <c:v>39203</c:v>
                </c:pt>
                <c:pt idx="593">
                  <c:v>39234</c:v>
                </c:pt>
                <c:pt idx="594">
                  <c:v>39264</c:v>
                </c:pt>
                <c:pt idx="595">
                  <c:v>39295</c:v>
                </c:pt>
                <c:pt idx="596">
                  <c:v>39326</c:v>
                </c:pt>
                <c:pt idx="597">
                  <c:v>39356</c:v>
                </c:pt>
                <c:pt idx="598">
                  <c:v>39387</c:v>
                </c:pt>
                <c:pt idx="599">
                  <c:v>39417</c:v>
                </c:pt>
                <c:pt idx="600">
                  <c:v>39448</c:v>
                </c:pt>
                <c:pt idx="601">
                  <c:v>39479</c:v>
                </c:pt>
                <c:pt idx="602">
                  <c:v>39508</c:v>
                </c:pt>
                <c:pt idx="603">
                  <c:v>39539</c:v>
                </c:pt>
                <c:pt idx="604">
                  <c:v>39569</c:v>
                </c:pt>
                <c:pt idx="605">
                  <c:v>39600</c:v>
                </c:pt>
                <c:pt idx="606">
                  <c:v>39630</c:v>
                </c:pt>
                <c:pt idx="607">
                  <c:v>39661</c:v>
                </c:pt>
                <c:pt idx="608">
                  <c:v>39692</c:v>
                </c:pt>
                <c:pt idx="609">
                  <c:v>39722</c:v>
                </c:pt>
                <c:pt idx="610">
                  <c:v>39753</c:v>
                </c:pt>
                <c:pt idx="611">
                  <c:v>39783</c:v>
                </c:pt>
                <c:pt idx="612">
                  <c:v>39814</c:v>
                </c:pt>
                <c:pt idx="613">
                  <c:v>39845</c:v>
                </c:pt>
                <c:pt idx="614">
                  <c:v>39873</c:v>
                </c:pt>
                <c:pt idx="615">
                  <c:v>39904</c:v>
                </c:pt>
                <c:pt idx="616">
                  <c:v>39934</c:v>
                </c:pt>
                <c:pt idx="617">
                  <c:v>39965</c:v>
                </c:pt>
                <c:pt idx="618">
                  <c:v>39995</c:v>
                </c:pt>
                <c:pt idx="619">
                  <c:v>40026</c:v>
                </c:pt>
                <c:pt idx="620">
                  <c:v>40057</c:v>
                </c:pt>
                <c:pt idx="621">
                  <c:v>40087</c:v>
                </c:pt>
                <c:pt idx="622">
                  <c:v>40118</c:v>
                </c:pt>
                <c:pt idx="623">
                  <c:v>40148</c:v>
                </c:pt>
                <c:pt idx="624">
                  <c:v>40179</c:v>
                </c:pt>
                <c:pt idx="625">
                  <c:v>40210</c:v>
                </c:pt>
                <c:pt idx="626">
                  <c:v>40238</c:v>
                </c:pt>
                <c:pt idx="627">
                  <c:v>40269</c:v>
                </c:pt>
                <c:pt idx="628">
                  <c:v>40299</c:v>
                </c:pt>
                <c:pt idx="629">
                  <c:v>40330</c:v>
                </c:pt>
                <c:pt idx="630">
                  <c:v>40360</c:v>
                </c:pt>
                <c:pt idx="631">
                  <c:v>40391</c:v>
                </c:pt>
                <c:pt idx="632">
                  <c:v>40422</c:v>
                </c:pt>
                <c:pt idx="633">
                  <c:v>40452</c:v>
                </c:pt>
                <c:pt idx="634">
                  <c:v>40483</c:v>
                </c:pt>
                <c:pt idx="635">
                  <c:v>40513</c:v>
                </c:pt>
                <c:pt idx="636">
                  <c:v>40544</c:v>
                </c:pt>
                <c:pt idx="637">
                  <c:v>40575</c:v>
                </c:pt>
                <c:pt idx="638">
                  <c:v>40603</c:v>
                </c:pt>
                <c:pt idx="639">
                  <c:v>40634</c:v>
                </c:pt>
                <c:pt idx="640">
                  <c:v>40664</c:v>
                </c:pt>
                <c:pt idx="641">
                  <c:v>40695</c:v>
                </c:pt>
                <c:pt idx="642">
                  <c:v>40725</c:v>
                </c:pt>
                <c:pt idx="643">
                  <c:v>40756</c:v>
                </c:pt>
                <c:pt idx="644">
                  <c:v>40787</c:v>
                </c:pt>
                <c:pt idx="645">
                  <c:v>40817</c:v>
                </c:pt>
                <c:pt idx="646">
                  <c:v>40848</c:v>
                </c:pt>
                <c:pt idx="647">
                  <c:v>40878</c:v>
                </c:pt>
                <c:pt idx="648">
                  <c:v>40909</c:v>
                </c:pt>
                <c:pt idx="649">
                  <c:v>40940</c:v>
                </c:pt>
                <c:pt idx="650">
                  <c:v>40969</c:v>
                </c:pt>
                <c:pt idx="651">
                  <c:v>41000</c:v>
                </c:pt>
                <c:pt idx="652">
                  <c:v>41030</c:v>
                </c:pt>
                <c:pt idx="653">
                  <c:v>41061</c:v>
                </c:pt>
                <c:pt idx="654">
                  <c:v>41091</c:v>
                </c:pt>
                <c:pt idx="655">
                  <c:v>41122</c:v>
                </c:pt>
                <c:pt idx="656">
                  <c:v>41153</c:v>
                </c:pt>
                <c:pt idx="657">
                  <c:v>41183</c:v>
                </c:pt>
                <c:pt idx="658">
                  <c:v>41214</c:v>
                </c:pt>
                <c:pt idx="659">
                  <c:v>41244</c:v>
                </c:pt>
                <c:pt idx="660">
                  <c:v>41275</c:v>
                </c:pt>
                <c:pt idx="661">
                  <c:v>41306</c:v>
                </c:pt>
                <c:pt idx="662">
                  <c:v>41334</c:v>
                </c:pt>
                <c:pt idx="663">
                  <c:v>41365</c:v>
                </c:pt>
                <c:pt idx="664">
                  <c:v>41395</c:v>
                </c:pt>
                <c:pt idx="665">
                  <c:v>41426</c:v>
                </c:pt>
                <c:pt idx="666">
                  <c:v>41456</c:v>
                </c:pt>
                <c:pt idx="667">
                  <c:v>41487</c:v>
                </c:pt>
                <c:pt idx="668">
                  <c:v>41518</c:v>
                </c:pt>
                <c:pt idx="669">
                  <c:v>41548</c:v>
                </c:pt>
                <c:pt idx="670">
                  <c:v>41579</c:v>
                </c:pt>
                <c:pt idx="671">
                  <c:v>41609</c:v>
                </c:pt>
                <c:pt idx="672">
                  <c:v>41640</c:v>
                </c:pt>
                <c:pt idx="673">
                  <c:v>41671</c:v>
                </c:pt>
                <c:pt idx="674">
                  <c:v>41699</c:v>
                </c:pt>
                <c:pt idx="675">
                  <c:v>41730</c:v>
                </c:pt>
                <c:pt idx="676">
                  <c:v>41760</c:v>
                </c:pt>
                <c:pt idx="677">
                  <c:v>41791</c:v>
                </c:pt>
                <c:pt idx="678">
                  <c:v>41821</c:v>
                </c:pt>
                <c:pt idx="679">
                  <c:v>41852</c:v>
                </c:pt>
                <c:pt idx="680">
                  <c:v>41883</c:v>
                </c:pt>
                <c:pt idx="681">
                  <c:v>41913</c:v>
                </c:pt>
                <c:pt idx="682">
                  <c:v>41944</c:v>
                </c:pt>
                <c:pt idx="683">
                  <c:v>41974</c:v>
                </c:pt>
                <c:pt idx="684">
                  <c:v>42005</c:v>
                </c:pt>
                <c:pt idx="685">
                  <c:v>42036</c:v>
                </c:pt>
                <c:pt idx="686">
                  <c:v>42064</c:v>
                </c:pt>
                <c:pt idx="687">
                  <c:v>42095</c:v>
                </c:pt>
                <c:pt idx="688">
                  <c:v>42125</c:v>
                </c:pt>
                <c:pt idx="689">
                  <c:v>42156</c:v>
                </c:pt>
                <c:pt idx="690">
                  <c:v>42186</c:v>
                </c:pt>
                <c:pt idx="691">
                  <c:v>42217</c:v>
                </c:pt>
                <c:pt idx="692">
                  <c:v>42248</c:v>
                </c:pt>
                <c:pt idx="693">
                  <c:v>42278</c:v>
                </c:pt>
                <c:pt idx="694">
                  <c:v>42309</c:v>
                </c:pt>
                <c:pt idx="695">
                  <c:v>42339</c:v>
                </c:pt>
                <c:pt idx="696">
                  <c:v>42370</c:v>
                </c:pt>
                <c:pt idx="697">
                  <c:v>42401</c:v>
                </c:pt>
                <c:pt idx="698">
                  <c:v>42430</c:v>
                </c:pt>
                <c:pt idx="699">
                  <c:v>42461</c:v>
                </c:pt>
                <c:pt idx="700">
                  <c:v>42491</c:v>
                </c:pt>
                <c:pt idx="701">
                  <c:v>42522</c:v>
                </c:pt>
                <c:pt idx="702">
                  <c:v>42552</c:v>
                </c:pt>
                <c:pt idx="703">
                  <c:v>42583</c:v>
                </c:pt>
                <c:pt idx="704">
                  <c:v>42614</c:v>
                </c:pt>
                <c:pt idx="705">
                  <c:v>42644</c:v>
                </c:pt>
                <c:pt idx="706">
                  <c:v>42675</c:v>
                </c:pt>
                <c:pt idx="707">
                  <c:v>42705</c:v>
                </c:pt>
                <c:pt idx="708">
                  <c:v>42736</c:v>
                </c:pt>
                <c:pt idx="709">
                  <c:v>42767</c:v>
                </c:pt>
                <c:pt idx="710">
                  <c:v>42795</c:v>
                </c:pt>
                <c:pt idx="711">
                  <c:v>42826</c:v>
                </c:pt>
                <c:pt idx="712">
                  <c:v>42856</c:v>
                </c:pt>
                <c:pt idx="713">
                  <c:v>42887</c:v>
                </c:pt>
                <c:pt idx="714">
                  <c:v>42917</c:v>
                </c:pt>
                <c:pt idx="715">
                  <c:v>42948</c:v>
                </c:pt>
                <c:pt idx="716">
                  <c:v>42979</c:v>
                </c:pt>
                <c:pt idx="717">
                  <c:v>43009</c:v>
                </c:pt>
                <c:pt idx="718">
                  <c:v>43040</c:v>
                </c:pt>
                <c:pt idx="719">
                  <c:v>43070</c:v>
                </c:pt>
                <c:pt idx="720">
                  <c:v>43101</c:v>
                </c:pt>
                <c:pt idx="721">
                  <c:v>43132</c:v>
                </c:pt>
                <c:pt idx="722">
                  <c:v>43160</c:v>
                </c:pt>
                <c:pt idx="723">
                  <c:v>43191</c:v>
                </c:pt>
                <c:pt idx="724">
                  <c:v>43221</c:v>
                </c:pt>
                <c:pt idx="725">
                  <c:v>43252</c:v>
                </c:pt>
                <c:pt idx="726">
                  <c:v>43282</c:v>
                </c:pt>
                <c:pt idx="727">
                  <c:v>43313</c:v>
                </c:pt>
                <c:pt idx="728">
                  <c:v>43344</c:v>
                </c:pt>
                <c:pt idx="729">
                  <c:v>43374</c:v>
                </c:pt>
                <c:pt idx="730">
                  <c:v>43405</c:v>
                </c:pt>
                <c:pt idx="731">
                  <c:v>43435</c:v>
                </c:pt>
                <c:pt idx="732">
                  <c:v>43466</c:v>
                </c:pt>
                <c:pt idx="733">
                  <c:v>43497</c:v>
                </c:pt>
                <c:pt idx="734">
                  <c:v>43525</c:v>
                </c:pt>
                <c:pt idx="735">
                  <c:v>43556</c:v>
                </c:pt>
                <c:pt idx="736">
                  <c:v>43586</c:v>
                </c:pt>
                <c:pt idx="737">
                  <c:v>43617</c:v>
                </c:pt>
                <c:pt idx="738">
                  <c:v>43647</c:v>
                </c:pt>
                <c:pt idx="739">
                  <c:v>43678</c:v>
                </c:pt>
                <c:pt idx="740">
                  <c:v>43709</c:v>
                </c:pt>
                <c:pt idx="741">
                  <c:v>43739</c:v>
                </c:pt>
                <c:pt idx="742">
                  <c:v>43770</c:v>
                </c:pt>
                <c:pt idx="743">
                  <c:v>43800</c:v>
                </c:pt>
                <c:pt idx="744">
                  <c:v>43831</c:v>
                </c:pt>
                <c:pt idx="745">
                  <c:v>43862</c:v>
                </c:pt>
                <c:pt idx="746">
                  <c:v>43891</c:v>
                </c:pt>
                <c:pt idx="747">
                  <c:v>43922</c:v>
                </c:pt>
                <c:pt idx="748">
                  <c:v>43952</c:v>
                </c:pt>
                <c:pt idx="749">
                  <c:v>43983</c:v>
                </c:pt>
                <c:pt idx="750">
                  <c:v>44013</c:v>
                </c:pt>
                <c:pt idx="751">
                  <c:v>44044</c:v>
                </c:pt>
                <c:pt idx="752">
                  <c:v>44075</c:v>
                </c:pt>
                <c:pt idx="753">
                  <c:v>44105</c:v>
                </c:pt>
                <c:pt idx="754">
                  <c:v>44136</c:v>
                </c:pt>
                <c:pt idx="755">
                  <c:v>44166</c:v>
                </c:pt>
                <c:pt idx="756">
                  <c:v>44197</c:v>
                </c:pt>
                <c:pt idx="757">
                  <c:v>44228</c:v>
                </c:pt>
                <c:pt idx="758">
                  <c:v>44256</c:v>
                </c:pt>
                <c:pt idx="759">
                  <c:v>44287</c:v>
                </c:pt>
                <c:pt idx="760">
                  <c:v>44317</c:v>
                </c:pt>
                <c:pt idx="761">
                  <c:v>44348</c:v>
                </c:pt>
                <c:pt idx="762">
                  <c:v>44378</c:v>
                </c:pt>
                <c:pt idx="763">
                  <c:v>44409</c:v>
                </c:pt>
                <c:pt idx="764">
                  <c:v>44440</c:v>
                </c:pt>
                <c:pt idx="765">
                  <c:v>44470</c:v>
                </c:pt>
                <c:pt idx="766">
                  <c:v>44501</c:v>
                </c:pt>
                <c:pt idx="767">
                  <c:v>44531</c:v>
                </c:pt>
                <c:pt idx="768">
                  <c:v>44562</c:v>
                </c:pt>
                <c:pt idx="769">
                  <c:v>44593</c:v>
                </c:pt>
                <c:pt idx="770">
                  <c:v>44621</c:v>
                </c:pt>
                <c:pt idx="771">
                  <c:v>44652</c:v>
                </c:pt>
                <c:pt idx="772">
                  <c:v>44682</c:v>
                </c:pt>
                <c:pt idx="773">
                  <c:v>44713</c:v>
                </c:pt>
                <c:pt idx="774">
                  <c:v>44743</c:v>
                </c:pt>
                <c:pt idx="775">
                  <c:v>44774</c:v>
                </c:pt>
                <c:pt idx="776">
                  <c:v>44805</c:v>
                </c:pt>
                <c:pt idx="777">
                  <c:v>44835</c:v>
                </c:pt>
                <c:pt idx="778">
                  <c:v>44866</c:v>
                </c:pt>
                <c:pt idx="779">
                  <c:v>44896</c:v>
                </c:pt>
                <c:pt idx="780">
                  <c:v>44927</c:v>
                </c:pt>
                <c:pt idx="781">
                  <c:v>44958</c:v>
                </c:pt>
                <c:pt idx="782">
                  <c:v>44986</c:v>
                </c:pt>
                <c:pt idx="783">
                  <c:v>45017</c:v>
                </c:pt>
                <c:pt idx="784">
                  <c:v>45047</c:v>
                </c:pt>
                <c:pt idx="785">
                  <c:v>45078</c:v>
                </c:pt>
                <c:pt idx="786">
                  <c:v>45108</c:v>
                </c:pt>
                <c:pt idx="787">
                  <c:v>45139</c:v>
                </c:pt>
                <c:pt idx="788">
                  <c:v>45170</c:v>
                </c:pt>
                <c:pt idx="789">
                  <c:v>45200</c:v>
                </c:pt>
                <c:pt idx="790">
                  <c:v>45231</c:v>
                </c:pt>
                <c:pt idx="791">
                  <c:v>45261</c:v>
                </c:pt>
                <c:pt idx="792">
                  <c:v>45292</c:v>
                </c:pt>
                <c:pt idx="793">
                  <c:v>45323</c:v>
                </c:pt>
                <c:pt idx="794">
                  <c:v>45352</c:v>
                </c:pt>
              </c:numCache>
            </c:numRef>
          </c:xVal>
          <c:yVal>
            <c:numRef>
              <c:f>KeelingKurve!$B$26:$B$820</c:f>
              <c:numCache>
                <c:formatCode>#,##0.000</c:formatCode>
                <c:ptCount val="795"/>
                <c:pt idx="2">
                  <c:v>315.70999999999998</c:v>
                </c:pt>
                <c:pt idx="3">
                  <c:v>317.45</c:v>
                </c:pt>
                <c:pt idx="4">
                  <c:v>317.51</c:v>
                </c:pt>
                <c:pt idx="5">
                  <c:v>317.27</c:v>
                </c:pt>
                <c:pt idx="6">
                  <c:v>315.87</c:v>
                </c:pt>
                <c:pt idx="7">
                  <c:v>314.93</c:v>
                </c:pt>
                <c:pt idx="8">
                  <c:v>313.20999999999998</c:v>
                </c:pt>
                <c:pt idx="9">
                  <c:v>312.42</c:v>
                </c:pt>
                <c:pt idx="10">
                  <c:v>313.33</c:v>
                </c:pt>
                <c:pt idx="11">
                  <c:v>314.67</c:v>
                </c:pt>
                <c:pt idx="12">
                  <c:v>315.58</c:v>
                </c:pt>
                <c:pt idx="13">
                  <c:v>316.49</c:v>
                </c:pt>
                <c:pt idx="14">
                  <c:v>316.64999999999998</c:v>
                </c:pt>
                <c:pt idx="15">
                  <c:v>317.72000000000003</c:v>
                </c:pt>
                <c:pt idx="16">
                  <c:v>318.29000000000002</c:v>
                </c:pt>
                <c:pt idx="17">
                  <c:v>318.14999999999998</c:v>
                </c:pt>
                <c:pt idx="18">
                  <c:v>316.54000000000002</c:v>
                </c:pt>
                <c:pt idx="19">
                  <c:v>314.8</c:v>
                </c:pt>
                <c:pt idx="20">
                  <c:v>313.83999999999997</c:v>
                </c:pt>
                <c:pt idx="21">
                  <c:v>313.33</c:v>
                </c:pt>
                <c:pt idx="22">
                  <c:v>314.81</c:v>
                </c:pt>
                <c:pt idx="23">
                  <c:v>315.58</c:v>
                </c:pt>
                <c:pt idx="24">
                  <c:v>316.43</c:v>
                </c:pt>
                <c:pt idx="25">
                  <c:v>316.98</c:v>
                </c:pt>
                <c:pt idx="26">
                  <c:v>317.58</c:v>
                </c:pt>
                <c:pt idx="27">
                  <c:v>319.02999999999997</c:v>
                </c:pt>
                <c:pt idx="28">
                  <c:v>320.02999999999997</c:v>
                </c:pt>
                <c:pt idx="29">
                  <c:v>319.58</c:v>
                </c:pt>
                <c:pt idx="30">
                  <c:v>318.18</c:v>
                </c:pt>
                <c:pt idx="31">
                  <c:v>315.89999999999998</c:v>
                </c:pt>
                <c:pt idx="32">
                  <c:v>314.17</c:v>
                </c:pt>
                <c:pt idx="33">
                  <c:v>313.83</c:v>
                </c:pt>
                <c:pt idx="34">
                  <c:v>315</c:v>
                </c:pt>
                <c:pt idx="35">
                  <c:v>316.19</c:v>
                </c:pt>
                <c:pt idx="36">
                  <c:v>316.89</c:v>
                </c:pt>
                <c:pt idx="37">
                  <c:v>317.7</c:v>
                </c:pt>
                <c:pt idx="38">
                  <c:v>318.54000000000002</c:v>
                </c:pt>
                <c:pt idx="39">
                  <c:v>319.48</c:v>
                </c:pt>
                <c:pt idx="40">
                  <c:v>320.58</c:v>
                </c:pt>
                <c:pt idx="41">
                  <c:v>319.77</c:v>
                </c:pt>
                <c:pt idx="42">
                  <c:v>318.56</c:v>
                </c:pt>
                <c:pt idx="43">
                  <c:v>316.79000000000002</c:v>
                </c:pt>
                <c:pt idx="44">
                  <c:v>314.99</c:v>
                </c:pt>
                <c:pt idx="45">
                  <c:v>315.31</c:v>
                </c:pt>
                <c:pt idx="46">
                  <c:v>316.10000000000002</c:v>
                </c:pt>
                <c:pt idx="47">
                  <c:v>317.01</c:v>
                </c:pt>
                <c:pt idx="48">
                  <c:v>317.94</c:v>
                </c:pt>
                <c:pt idx="49">
                  <c:v>318.55</c:v>
                </c:pt>
                <c:pt idx="50">
                  <c:v>319.68</c:v>
                </c:pt>
                <c:pt idx="51">
                  <c:v>320.57</c:v>
                </c:pt>
                <c:pt idx="52">
                  <c:v>321.02</c:v>
                </c:pt>
                <c:pt idx="53">
                  <c:v>320.62</c:v>
                </c:pt>
                <c:pt idx="54">
                  <c:v>319.61</c:v>
                </c:pt>
                <c:pt idx="55">
                  <c:v>317.39999999999998</c:v>
                </c:pt>
                <c:pt idx="56">
                  <c:v>316.24</c:v>
                </c:pt>
                <c:pt idx="57">
                  <c:v>315.42</c:v>
                </c:pt>
                <c:pt idx="58">
                  <c:v>316.69</c:v>
                </c:pt>
                <c:pt idx="59">
                  <c:v>317.7</c:v>
                </c:pt>
                <c:pt idx="60">
                  <c:v>318.74</c:v>
                </c:pt>
                <c:pt idx="61">
                  <c:v>319.07</c:v>
                </c:pt>
                <c:pt idx="62">
                  <c:v>319.86</c:v>
                </c:pt>
                <c:pt idx="63">
                  <c:v>321.38</c:v>
                </c:pt>
                <c:pt idx="64">
                  <c:v>322.24</c:v>
                </c:pt>
                <c:pt idx="65">
                  <c:v>321.49</c:v>
                </c:pt>
                <c:pt idx="66">
                  <c:v>319.74</c:v>
                </c:pt>
                <c:pt idx="67">
                  <c:v>317.77</c:v>
                </c:pt>
                <c:pt idx="68">
                  <c:v>316.20999999999998</c:v>
                </c:pt>
                <c:pt idx="69">
                  <c:v>315.99</c:v>
                </c:pt>
                <c:pt idx="70">
                  <c:v>317.07</c:v>
                </c:pt>
                <c:pt idx="71">
                  <c:v>318.35000000000002</c:v>
                </c:pt>
                <c:pt idx="72">
                  <c:v>319.57</c:v>
                </c:pt>
                <c:pt idx="73">
                  <c:v>320.04000000000002</c:v>
                </c:pt>
                <c:pt idx="74">
                  <c:v>320.75</c:v>
                </c:pt>
                <c:pt idx="75">
                  <c:v>321.83999999999997</c:v>
                </c:pt>
                <c:pt idx="76">
                  <c:v>322.25</c:v>
                </c:pt>
                <c:pt idx="77">
                  <c:v>321.89</c:v>
                </c:pt>
                <c:pt idx="78">
                  <c:v>320.44</c:v>
                </c:pt>
                <c:pt idx="79">
                  <c:v>318.69</c:v>
                </c:pt>
                <c:pt idx="80">
                  <c:v>316.70999999999998</c:v>
                </c:pt>
                <c:pt idx="81">
                  <c:v>316.87</c:v>
                </c:pt>
                <c:pt idx="82">
                  <c:v>317.68</c:v>
                </c:pt>
                <c:pt idx="83">
                  <c:v>318.70999999999998</c:v>
                </c:pt>
                <c:pt idx="84">
                  <c:v>319.44</c:v>
                </c:pt>
                <c:pt idx="85">
                  <c:v>320.44</c:v>
                </c:pt>
                <c:pt idx="86">
                  <c:v>320.89</c:v>
                </c:pt>
                <c:pt idx="87">
                  <c:v>322.14</c:v>
                </c:pt>
                <c:pt idx="88">
                  <c:v>322.17</c:v>
                </c:pt>
                <c:pt idx="89">
                  <c:v>321.87</c:v>
                </c:pt>
                <c:pt idx="90">
                  <c:v>321.20999999999998</c:v>
                </c:pt>
                <c:pt idx="91">
                  <c:v>318.87</c:v>
                </c:pt>
                <c:pt idx="92">
                  <c:v>317.82</c:v>
                </c:pt>
                <c:pt idx="93">
                  <c:v>317.3</c:v>
                </c:pt>
                <c:pt idx="94">
                  <c:v>318.87</c:v>
                </c:pt>
                <c:pt idx="95">
                  <c:v>319.42</c:v>
                </c:pt>
                <c:pt idx="96">
                  <c:v>320.62</c:v>
                </c:pt>
                <c:pt idx="97">
                  <c:v>321.60000000000002</c:v>
                </c:pt>
                <c:pt idx="98">
                  <c:v>322.39</c:v>
                </c:pt>
                <c:pt idx="99">
                  <c:v>323.7</c:v>
                </c:pt>
                <c:pt idx="100">
                  <c:v>324.08</c:v>
                </c:pt>
                <c:pt idx="101">
                  <c:v>323.75</c:v>
                </c:pt>
                <c:pt idx="102">
                  <c:v>322.37</c:v>
                </c:pt>
                <c:pt idx="103">
                  <c:v>320.36</c:v>
                </c:pt>
                <c:pt idx="104">
                  <c:v>318.64</c:v>
                </c:pt>
                <c:pt idx="105">
                  <c:v>318.10000000000002</c:v>
                </c:pt>
                <c:pt idx="106">
                  <c:v>319.77999999999997</c:v>
                </c:pt>
                <c:pt idx="107">
                  <c:v>321.02</c:v>
                </c:pt>
                <c:pt idx="108">
                  <c:v>322.33</c:v>
                </c:pt>
                <c:pt idx="109">
                  <c:v>322.5</c:v>
                </c:pt>
                <c:pt idx="110">
                  <c:v>323.02999999999997</c:v>
                </c:pt>
                <c:pt idx="111">
                  <c:v>324.41000000000003</c:v>
                </c:pt>
                <c:pt idx="112">
                  <c:v>325</c:v>
                </c:pt>
                <c:pt idx="113">
                  <c:v>324.08999999999997</c:v>
                </c:pt>
                <c:pt idx="114">
                  <c:v>322.54000000000002</c:v>
                </c:pt>
                <c:pt idx="115">
                  <c:v>320.92</c:v>
                </c:pt>
                <c:pt idx="116">
                  <c:v>319.25</c:v>
                </c:pt>
                <c:pt idx="117">
                  <c:v>319.39</c:v>
                </c:pt>
                <c:pt idx="118">
                  <c:v>320.73</c:v>
                </c:pt>
                <c:pt idx="119">
                  <c:v>321.95999999999998</c:v>
                </c:pt>
                <c:pt idx="120">
                  <c:v>322.57</c:v>
                </c:pt>
                <c:pt idx="121">
                  <c:v>323.14999999999998</c:v>
                </c:pt>
                <c:pt idx="122">
                  <c:v>323.89</c:v>
                </c:pt>
                <c:pt idx="123">
                  <c:v>325.02</c:v>
                </c:pt>
                <c:pt idx="124">
                  <c:v>325.57</c:v>
                </c:pt>
                <c:pt idx="125">
                  <c:v>325.36</c:v>
                </c:pt>
                <c:pt idx="126">
                  <c:v>324.14</c:v>
                </c:pt>
                <c:pt idx="127">
                  <c:v>322.11</c:v>
                </c:pt>
                <c:pt idx="128">
                  <c:v>320.33</c:v>
                </c:pt>
                <c:pt idx="129">
                  <c:v>320.25</c:v>
                </c:pt>
                <c:pt idx="130">
                  <c:v>321.32</c:v>
                </c:pt>
                <c:pt idx="131">
                  <c:v>322.89</c:v>
                </c:pt>
                <c:pt idx="132">
                  <c:v>324</c:v>
                </c:pt>
                <c:pt idx="133">
                  <c:v>324.41000000000003</c:v>
                </c:pt>
                <c:pt idx="134">
                  <c:v>325.63</c:v>
                </c:pt>
                <c:pt idx="135">
                  <c:v>326.66000000000003</c:v>
                </c:pt>
                <c:pt idx="136">
                  <c:v>327.38</c:v>
                </c:pt>
                <c:pt idx="137">
                  <c:v>326.70999999999998</c:v>
                </c:pt>
                <c:pt idx="138">
                  <c:v>325.88</c:v>
                </c:pt>
                <c:pt idx="139">
                  <c:v>323.66000000000003</c:v>
                </c:pt>
                <c:pt idx="140">
                  <c:v>322.38</c:v>
                </c:pt>
                <c:pt idx="141">
                  <c:v>321.77999999999997</c:v>
                </c:pt>
                <c:pt idx="142">
                  <c:v>322.85000000000002</c:v>
                </c:pt>
                <c:pt idx="143">
                  <c:v>324.11</c:v>
                </c:pt>
                <c:pt idx="144">
                  <c:v>325.06</c:v>
                </c:pt>
                <c:pt idx="145">
                  <c:v>325.99</c:v>
                </c:pt>
                <c:pt idx="146">
                  <c:v>326.93</c:v>
                </c:pt>
                <c:pt idx="147">
                  <c:v>328.13</c:v>
                </c:pt>
                <c:pt idx="148">
                  <c:v>328.08</c:v>
                </c:pt>
                <c:pt idx="149">
                  <c:v>327.67</c:v>
                </c:pt>
                <c:pt idx="150">
                  <c:v>326.33999999999997</c:v>
                </c:pt>
                <c:pt idx="151">
                  <c:v>324.68</c:v>
                </c:pt>
                <c:pt idx="152">
                  <c:v>323.10000000000002</c:v>
                </c:pt>
                <c:pt idx="153">
                  <c:v>323.06</c:v>
                </c:pt>
                <c:pt idx="154">
                  <c:v>324.01</c:v>
                </c:pt>
                <c:pt idx="155">
                  <c:v>325.13</c:v>
                </c:pt>
                <c:pt idx="156">
                  <c:v>326.17</c:v>
                </c:pt>
                <c:pt idx="157">
                  <c:v>326.69</c:v>
                </c:pt>
                <c:pt idx="158">
                  <c:v>327.18</c:v>
                </c:pt>
                <c:pt idx="159">
                  <c:v>327.78</c:v>
                </c:pt>
                <c:pt idx="160">
                  <c:v>328.93</c:v>
                </c:pt>
                <c:pt idx="161">
                  <c:v>328.57</c:v>
                </c:pt>
                <c:pt idx="162">
                  <c:v>327.36</c:v>
                </c:pt>
                <c:pt idx="163">
                  <c:v>325.43</c:v>
                </c:pt>
                <c:pt idx="164">
                  <c:v>323.36</c:v>
                </c:pt>
                <c:pt idx="165">
                  <c:v>323.56</c:v>
                </c:pt>
                <c:pt idx="166">
                  <c:v>324.8</c:v>
                </c:pt>
                <c:pt idx="167">
                  <c:v>326.01</c:v>
                </c:pt>
                <c:pt idx="168">
                  <c:v>326.77</c:v>
                </c:pt>
                <c:pt idx="169">
                  <c:v>327.63</c:v>
                </c:pt>
                <c:pt idx="170">
                  <c:v>327.75</c:v>
                </c:pt>
                <c:pt idx="171">
                  <c:v>329.72</c:v>
                </c:pt>
                <c:pt idx="172">
                  <c:v>330.07</c:v>
                </c:pt>
                <c:pt idx="173">
                  <c:v>329.09</c:v>
                </c:pt>
                <c:pt idx="174">
                  <c:v>328.04</c:v>
                </c:pt>
                <c:pt idx="175">
                  <c:v>326.32</c:v>
                </c:pt>
                <c:pt idx="176">
                  <c:v>324.83999999999997</c:v>
                </c:pt>
                <c:pt idx="177">
                  <c:v>325.2</c:v>
                </c:pt>
                <c:pt idx="178">
                  <c:v>326.5</c:v>
                </c:pt>
                <c:pt idx="179">
                  <c:v>327.55</c:v>
                </c:pt>
                <c:pt idx="180">
                  <c:v>328.55</c:v>
                </c:pt>
                <c:pt idx="181">
                  <c:v>329.57</c:v>
                </c:pt>
                <c:pt idx="182">
                  <c:v>330.3</c:v>
                </c:pt>
                <c:pt idx="183">
                  <c:v>331.5</c:v>
                </c:pt>
                <c:pt idx="184">
                  <c:v>332.48</c:v>
                </c:pt>
                <c:pt idx="185">
                  <c:v>332.07</c:v>
                </c:pt>
                <c:pt idx="186">
                  <c:v>330.87</c:v>
                </c:pt>
                <c:pt idx="187">
                  <c:v>329.31</c:v>
                </c:pt>
                <c:pt idx="188">
                  <c:v>327.52</c:v>
                </c:pt>
                <c:pt idx="189">
                  <c:v>327.19</c:v>
                </c:pt>
                <c:pt idx="190">
                  <c:v>328.17</c:v>
                </c:pt>
                <c:pt idx="191">
                  <c:v>328.65</c:v>
                </c:pt>
                <c:pt idx="192">
                  <c:v>329.36</c:v>
                </c:pt>
                <c:pt idx="193">
                  <c:v>330.71</c:v>
                </c:pt>
                <c:pt idx="194">
                  <c:v>331.49</c:v>
                </c:pt>
                <c:pt idx="195">
                  <c:v>332.65</c:v>
                </c:pt>
                <c:pt idx="196">
                  <c:v>333.19</c:v>
                </c:pt>
                <c:pt idx="197">
                  <c:v>332.2</c:v>
                </c:pt>
                <c:pt idx="198">
                  <c:v>331.07</c:v>
                </c:pt>
                <c:pt idx="199">
                  <c:v>329.15</c:v>
                </c:pt>
                <c:pt idx="200">
                  <c:v>327.33</c:v>
                </c:pt>
                <c:pt idx="201">
                  <c:v>327.27999999999997</c:v>
                </c:pt>
                <c:pt idx="202">
                  <c:v>328.31</c:v>
                </c:pt>
                <c:pt idx="203">
                  <c:v>329.58</c:v>
                </c:pt>
                <c:pt idx="204" formatCode="General">
                  <c:v>330.73</c:v>
                </c:pt>
                <c:pt idx="205" formatCode="General">
                  <c:v>331.46</c:v>
                </c:pt>
                <c:pt idx="206" formatCode="General">
                  <c:v>331.94</c:v>
                </c:pt>
                <c:pt idx="207" formatCode="General">
                  <c:v>333.11</c:v>
                </c:pt>
                <c:pt idx="208" formatCode="General">
                  <c:v>333.95</c:v>
                </c:pt>
                <c:pt idx="209" formatCode="General">
                  <c:v>333.42</c:v>
                </c:pt>
                <c:pt idx="210" formatCode="General">
                  <c:v>331.97</c:v>
                </c:pt>
                <c:pt idx="211" formatCode="General">
                  <c:v>329.95</c:v>
                </c:pt>
                <c:pt idx="212" formatCode="General">
                  <c:v>328.49</c:v>
                </c:pt>
                <c:pt idx="213" formatCode="General">
                  <c:v>328.36</c:v>
                </c:pt>
                <c:pt idx="214" formatCode="General">
                  <c:v>329.38</c:v>
                </c:pt>
                <c:pt idx="215" formatCode="General">
                  <c:v>330.76</c:v>
                </c:pt>
                <c:pt idx="216" formatCode="General">
                  <c:v>331.56</c:v>
                </c:pt>
                <c:pt idx="217" formatCode="General">
                  <c:v>332.74</c:v>
                </c:pt>
                <c:pt idx="218" formatCode="General">
                  <c:v>333.36</c:v>
                </c:pt>
                <c:pt idx="219" formatCode="General">
                  <c:v>334.74</c:v>
                </c:pt>
                <c:pt idx="220" formatCode="General">
                  <c:v>334.72</c:v>
                </c:pt>
                <c:pt idx="221" formatCode="General">
                  <c:v>333.97</c:v>
                </c:pt>
                <c:pt idx="222" formatCode="General">
                  <c:v>333.08</c:v>
                </c:pt>
                <c:pt idx="223" formatCode="General">
                  <c:v>330.68</c:v>
                </c:pt>
                <c:pt idx="224" formatCode="General">
                  <c:v>328.96</c:v>
                </c:pt>
                <c:pt idx="225" formatCode="General">
                  <c:v>328.72</c:v>
                </c:pt>
                <c:pt idx="226" formatCode="General">
                  <c:v>330.16</c:v>
                </c:pt>
                <c:pt idx="227" formatCode="General">
                  <c:v>331.62</c:v>
                </c:pt>
                <c:pt idx="228" formatCode="General">
                  <c:v>332.68</c:v>
                </c:pt>
                <c:pt idx="229" formatCode="General">
                  <c:v>333.17</c:v>
                </c:pt>
                <c:pt idx="230" formatCode="General">
                  <c:v>334.96</c:v>
                </c:pt>
                <c:pt idx="231" formatCode="General">
                  <c:v>336.14</c:v>
                </c:pt>
                <c:pt idx="232" formatCode="General">
                  <c:v>336.93</c:v>
                </c:pt>
                <c:pt idx="233" formatCode="General">
                  <c:v>336.17</c:v>
                </c:pt>
                <c:pt idx="234" formatCode="General">
                  <c:v>334.89</c:v>
                </c:pt>
                <c:pt idx="235" formatCode="General">
                  <c:v>332.56</c:v>
                </c:pt>
                <c:pt idx="236" formatCode="General">
                  <c:v>331.29</c:v>
                </c:pt>
                <c:pt idx="237" formatCode="General">
                  <c:v>331.28</c:v>
                </c:pt>
                <c:pt idx="238" formatCode="General">
                  <c:v>332.46</c:v>
                </c:pt>
                <c:pt idx="239" formatCode="General">
                  <c:v>333.6</c:v>
                </c:pt>
                <c:pt idx="240" formatCode="General">
                  <c:v>334.94</c:v>
                </c:pt>
                <c:pt idx="241" formatCode="General">
                  <c:v>335.26</c:v>
                </c:pt>
                <c:pt idx="242" formatCode="General">
                  <c:v>336.66</c:v>
                </c:pt>
                <c:pt idx="243" formatCode="General">
                  <c:v>337.69</c:v>
                </c:pt>
                <c:pt idx="244" formatCode="General">
                  <c:v>338.02</c:v>
                </c:pt>
                <c:pt idx="245" formatCode="General">
                  <c:v>338.01</c:v>
                </c:pt>
                <c:pt idx="246" formatCode="General">
                  <c:v>336.5</c:v>
                </c:pt>
                <c:pt idx="247" formatCode="General">
                  <c:v>334.42</c:v>
                </c:pt>
                <c:pt idx="248" formatCode="General">
                  <c:v>332.36</c:v>
                </c:pt>
                <c:pt idx="249" formatCode="General">
                  <c:v>332.45</c:v>
                </c:pt>
                <c:pt idx="250" formatCode="General">
                  <c:v>333.76</c:v>
                </c:pt>
                <c:pt idx="251" formatCode="General">
                  <c:v>334.91</c:v>
                </c:pt>
                <c:pt idx="252" formatCode="General">
                  <c:v>336.14</c:v>
                </c:pt>
                <c:pt idx="253" formatCode="General">
                  <c:v>336.69</c:v>
                </c:pt>
                <c:pt idx="254" formatCode="General">
                  <c:v>338.27</c:v>
                </c:pt>
                <c:pt idx="255" formatCode="General">
                  <c:v>338.82</c:v>
                </c:pt>
                <c:pt idx="256" formatCode="General">
                  <c:v>339.24</c:v>
                </c:pt>
                <c:pt idx="257" formatCode="General">
                  <c:v>339.26</c:v>
                </c:pt>
                <c:pt idx="258" formatCode="General">
                  <c:v>337.54</c:v>
                </c:pt>
                <c:pt idx="259" formatCode="General">
                  <c:v>335.72</c:v>
                </c:pt>
                <c:pt idx="260" formatCode="General">
                  <c:v>333.97</c:v>
                </c:pt>
                <c:pt idx="261" formatCode="General">
                  <c:v>334.24</c:v>
                </c:pt>
                <c:pt idx="262" formatCode="General">
                  <c:v>335.32</c:v>
                </c:pt>
                <c:pt idx="263" formatCode="General">
                  <c:v>336.81</c:v>
                </c:pt>
                <c:pt idx="264" formatCode="General">
                  <c:v>337.9</c:v>
                </c:pt>
                <c:pt idx="265" formatCode="General">
                  <c:v>338.34</c:v>
                </c:pt>
                <c:pt idx="266" formatCode="General">
                  <c:v>340.07</c:v>
                </c:pt>
                <c:pt idx="267" formatCode="General">
                  <c:v>340.93</c:v>
                </c:pt>
                <c:pt idx="268" formatCode="General">
                  <c:v>341.45</c:v>
                </c:pt>
                <c:pt idx="269" formatCode="General">
                  <c:v>341.36</c:v>
                </c:pt>
                <c:pt idx="270" formatCode="General">
                  <c:v>339.45</c:v>
                </c:pt>
                <c:pt idx="271" formatCode="General">
                  <c:v>337.67</c:v>
                </c:pt>
                <c:pt idx="272" formatCode="General">
                  <c:v>336.25</c:v>
                </c:pt>
                <c:pt idx="273" formatCode="General">
                  <c:v>336.14</c:v>
                </c:pt>
                <c:pt idx="274" formatCode="General">
                  <c:v>337.3</c:v>
                </c:pt>
                <c:pt idx="275" formatCode="General">
                  <c:v>338.29</c:v>
                </c:pt>
                <c:pt idx="276" formatCode="General">
                  <c:v>339.29</c:v>
                </c:pt>
                <c:pt idx="277" formatCode="General">
                  <c:v>340.55</c:v>
                </c:pt>
                <c:pt idx="278" formatCode="General">
                  <c:v>341.63</c:v>
                </c:pt>
                <c:pt idx="279" formatCode="General">
                  <c:v>342.6</c:v>
                </c:pt>
                <c:pt idx="280" formatCode="General">
                  <c:v>343.04</c:v>
                </c:pt>
                <c:pt idx="281" formatCode="General">
                  <c:v>342.54</c:v>
                </c:pt>
                <c:pt idx="282" formatCode="General">
                  <c:v>340.82</c:v>
                </c:pt>
                <c:pt idx="283" formatCode="General">
                  <c:v>338.48</c:v>
                </c:pt>
                <c:pt idx="284" formatCode="General">
                  <c:v>336.95</c:v>
                </c:pt>
                <c:pt idx="285" formatCode="General">
                  <c:v>337.05</c:v>
                </c:pt>
                <c:pt idx="286" formatCode="General">
                  <c:v>338.57</c:v>
                </c:pt>
                <c:pt idx="287" formatCode="General">
                  <c:v>339.91</c:v>
                </c:pt>
                <c:pt idx="288" formatCode="General">
                  <c:v>340.93</c:v>
                </c:pt>
                <c:pt idx="289" formatCode="General">
                  <c:v>341.76</c:v>
                </c:pt>
                <c:pt idx="290" formatCode="General">
                  <c:v>342.78</c:v>
                </c:pt>
                <c:pt idx="291" formatCode="General">
                  <c:v>343.96</c:v>
                </c:pt>
                <c:pt idx="292" formatCode="General">
                  <c:v>344.77</c:v>
                </c:pt>
                <c:pt idx="293" formatCode="General">
                  <c:v>343.88</c:v>
                </c:pt>
                <c:pt idx="294" formatCode="General">
                  <c:v>342.42</c:v>
                </c:pt>
                <c:pt idx="295" formatCode="General">
                  <c:v>340.24</c:v>
                </c:pt>
                <c:pt idx="296" formatCode="General">
                  <c:v>338.37</c:v>
                </c:pt>
                <c:pt idx="297" formatCode="General">
                  <c:v>338.41</c:v>
                </c:pt>
                <c:pt idx="298" formatCode="General">
                  <c:v>339.44</c:v>
                </c:pt>
                <c:pt idx="299" formatCode="General">
                  <c:v>340.78</c:v>
                </c:pt>
                <c:pt idx="300" formatCode="General">
                  <c:v>341.57</c:v>
                </c:pt>
                <c:pt idx="301" formatCode="General">
                  <c:v>342.78</c:v>
                </c:pt>
                <c:pt idx="302" formatCode="General">
                  <c:v>343.37</c:v>
                </c:pt>
                <c:pt idx="303" formatCode="General">
                  <c:v>345.4</c:v>
                </c:pt>
                <c:pt idx="304" formatCode="General">
                  <c:v>346.14</c:v>
                </c:pt>
                <c:pt idx="305" formatCode="General">
                  <c:v>345.76</c:v>
                </c:pt>
                <c:pt idx="306" formatCode="General">
                  <c:v>344.32</c:v>
                </c:pt>
                <c:pt idx="307" formatCode="General">
                  <c:v>342.51</c:v>
                </c:pt>
                <c:pt idx="308" formatCode="General">
                  <c:v>340.46</c:v>
                </c:pt>
                <c:pt idx="309" formatCode="General">
                  <c:v>340.53</c:v>
                </c:pt>
                <c:pt idx="310" formatCode="General">
                  <c:v>341.79</c:v>
                </c:pt>
                <c:pt idx="311" formatCode="General">
                  <c:v>343.2</c:v>
                </c:pt>
                <c:pt idx="312" formatCode="General">
                  <c:v>344.21</c:v>
                </c:pt>
                <c:pt idx="313" formatCode="General">
                  <c:v>344.92</c:v>
                </c:pt>
                <c:pt idx="314" formatCode="General">
                  <c:v>345.68</c:v>
                </c:pt>
                <c:pt idx="315" formatCode="General">
                  <c:v>347.38</c:v>
                </c:pt>
                <c:pt idx="316" formatCode="General">
                  <c:v>347.77</c:v>
                </c:pt>
                <c:pt idx="317" formatCode="General">
                  <c:v>347.16</c:v>
                </c:pt>
                <c:pt idx="318" formatCode="General">
                  <c:v>345.79</c:v>
                </c:pt>
                <c:pt idx="319" formatCode="General">
                  <c:v>343.74</c:v>
                </c:pt>
                <c:pt idx="320" formatCode="General">
                  <c:v>341.59</c:v>
                </c:pt>
                <c:pt idx="321" formatCode="General">
                  <c:v>341.86</c:v>
                </c:pt>
                <c:pt idx="322" formatCode="General">
                  <c:v>343.31</c:v>
                </c:pt>
                <c:pt idx="323" formatCode="General">
                  <c:v>345</c:v>
                </c:pt>
                <c:pt idx="324" formatCode="General">
                  <c:v>345.48</c:v>
                </c:pt>
                <c:pt idx="325" formatCode="General">
                  <c:v>346.41</c:v>
                </c:pt>
                <c:pt idx="326" formatCode="General">
                  <c:v>347.91</c:v>
                </c:pt>
                <c:pt idx="327" formatCode="General">
                  <c:v>348.66</c:v>
                </c:pt>
                <c:pt idx="328" formatCode="General">
                  <c:v>349.28</c:v>
                </c:pt>
                <c:pt idx="329" formatCode="General">
                  <c:v>348.65</c:v>
                </c:pt>
                <c:pt idx="330" formatCode="General">
                  <c:v>346.9</c:v>
                </c:pt>
                <c:pt idx="331" formatCode="General">
                  <c:v>345.26</c:v>
                </c:pt>
                <c:pt idx="332" formatCode="General">
                  <c:v>343.47</c:v>
                </c:pt>
                <c:pt idx="333" formatCode="General">
                  <c:v>343.35</c:v>
                </c:pt>
                <c:pt idx="334" formatCode="General">
                  <c:v>344.73</c:v>
                </c:pt>
                <c:pt idx="335" formatCode="General">
                  <c:v>346.12</c:v>
                </c:pt>
                <c:pt idx="336" formatCode="General">
                  <c:v>346.78</c:v>
                </c:pt>
                <c:pt idx="337" formatCode="General">
                  <c:v>347.48</c:v>
                </c:pt>
                <c:pt idx="338" formatCode="General">
                  <c:v>348.25</c:v>
                </c:pt>
                <c:pt idx="339" formatCode="General">
                  <c:v>349.86</c:v>
                </c:pt>
                <c:pt idx="340" formatCode="General">
                  <c:v>350.52</c:v>
                </c:pt>
                <c:pt idx="341" formatCode="General">
                  <c:v>349.98</c:v>
                </c:pt>
                <c:pt idx="342" formatCode="General">
                  <c:v>348.25</c:v>
                </c:pt>
                <c:pt idx="343" formatCode="General">
                  <c:v>346.17</c:v>
                </c:pt>
                <c:pt idx="344" formatCode="General">
                  <c:v>345.48</c:v>
                </c:pt>
                <c:pt idx="345" formatCode="General">
                  <c:v>344.82</c:v>
                </c:pt>
                <c:pt idx="346" formatCode="General">
                  <c:v>346.22</c:v>
                </c:pt>
                <c:pt idx="347" formatCode="General">
                  <c:v>347.48</c:v>
                </c:pt>
                <c:pt idx="348" formatCode="General">
                  <c:v>348.73</c:v>
                </c:pt>
                <c:pt idx="349" formatCode="General">
                  <c:v>348.92</c:v>
                </c:pt>
                <c:pt idx="350" formatCode="General">
                  <c:v>349.81</c:v>
                </c:pt>
                <c:pt idx="351" formatCode="General">
                  <c:v>351.4</c:v>
                </c:pt>
                <c:pt idx="352" formatCode="General">
                  <c:v>352.15</c:v>
                </c:pt>
                <c:pt idx="353" formatCode="General">
                  <c:v>351.58</c:v>
                </c:pt>
                <c:pt idx="354" formatCode="General">
                  <c:v>350.21</c:v>
                </c:pt>
                <c:pt idx="355" formatCode="General">
                  <c:v>348.2</c:v>
                </c:pt>
                <c:pt idx="356" formatCode="General">
                  <c:v>346.66</c:v>
                </c:pt>
                <c:pt idx="357" formatCode="General">
                  <c:v>346.72</c:v>
                </c:pt>
                <c:pt idx="358" formatCode="General">
                  <c:v>348.08</c:v>
                </c:pt>
                <c:pt idx="359" formatCode="General">
                  <c:v>349.28</c:v>
                </c:pt>
                <c:pt idx="360" formatCode="General">
                  <c:v>350.51</c:v>
                </c:pt>
                <c:pt idx="361" formatCode="General">
                  <c:v>351.7</c:v>
                </c:pt>
                <c:pt idx="362" formatCode="General">
                  <c:v>352.5</c:v>
                </c:pt>
                <c:pt idx="363" formatCode="General">
                  <c:v>353.67</c:v>
                </c:pt>
                <c:pt idx="364" formatCode="General">
                  <c:v>354.35</c:v>
                </c:pt>
                <c:pt idx="365" formatCode="General">
                  <c:v>353.88</c:v>
                </c:pt>
                <c:pt idx="366" formatCode="General">
                  <c:v>352.8</c:v>
                </c:pt>
                <c:pt idx="367" formatCode="General">
                  <c:v>350.49</c:v>
                </c:pt>
                <c:pt idx="368" formatCode="General">
                  <c:v>348.97</c:v>
                </c:pt>
                <c:pt idx="369" formatCode="General">
                  <c:v>349.37</c:v>
                </c:pt>
                <c:pt idx="370" formatCode="General">
                  <c:v>350.42</c:v>
                </c:pt>
                <c:pt idx="371" formatCode="General">
                  <c:v>351.62</c:v>
                </c:pt>
                <c:pt idx="372" formatCode="General">
                  <c:v>353.07</c:v>
                </c:pt>
                <c:pt idx="373" formatCode="General">
                  <c:v>353.43</c:v>
                </c:pt>
                <c:pt idx="374" formatCode="General">
                  <c:v>354.08</c:v>
                </c:pt>
                <c:pt idx="375" formatCode="General">
                  <c:v>355.72</c:v>
                </c:pt>
                <c:pt idx="376" formatCode="General">
                  <c:v>355.95</c:v>
                </c:pt>
                <c:pt idx="377" formatCode="General">
                  <c:v>355.44</c:v>
                </c:pt>
                <c:pt idx="378" formatCode="General">
                  <c:v>354.05</c:v>
                </c:pt>
                <c:pt idx="379" formatCode="General">
                  <c:v>351.84</c:v>
                </c:pt>
                <c:pt idx="380" formatCode="General">
                  <c:v>350.09</c:v>
                </c:pt>
                <c:pt idx="381" formatCode="General">
                  <c:v>350.33</c:v>
                </c:pt>
                <c:pt idx="382" formatCode="General">
                  <c:v>351.55</c:v>
                </c:pt>
                <c:pt idx="383" formatCode="General">
                  <c:v>352.91</c:v>
                </c:pt>
                <c:pt idx="384" formatCode="General">
                  <c:v>353.86</c:v>
                </c:pt>
                <c:pt idx="385" formatCode="General">
                  <c:v>355.1</c:v>
                </c:pt>
                <c:pt idx="386" formatCode="General">
                  <c:v>355.75</c:v>
                </c:pt>
                <c:pt idx="387" formatCode="General">
                  <c:v>356.38</c:v>
                </c:pt>
                <c:pt idx="388" formatCode="General">
                  <c:v>357.38</c:v>
                </c:pt>
                <c:pt idx="389" formatCode="General">
                  <c:v>356.39</c:v>
                </c:pt>
                <c:pt idx="390" formatCode="General">
                  <c:v>354.89</c:v>
                </c:pt>
                <c:pt idx="391" formatCode="General">
                  <c:v>353.06</c:v>
                </c:pt>
                <c:pt idx="392" formatCode="General">
                  <c:v>351.38</c:v>
                </c:pt>
                <c:pt idx="393" formatCode="General">
                  <c:v>351.69</c:v>
                </c:pt>
                <c:pt idx="394" formatCode="General">
                  <c:v>353.14</c:v>
                </c:pt>
                <c:pt idx="395" formatCode="General">
                  <c:v>354.41</c:v>
                </c:pt>
                <c:pt idx="396" formatCode="General">
                  <c:v>354.93</c:v>
                </c:pt>
                <c:pt idx="397" formatCode="General">
                  <c:v>355.82</c:v>
                </c:pt>
                <c:pt idx="398" formatCode="General">
                  <c:v>357.33</c:v>
                </c:pt>
                <c:pt idx="399" formatCode="General">
                  <c:v>358.77</c:v>
                </c:pt>
                <c:pt idx="400" formatCode="General">
                  <c:v>359.23</c:v>
                </c:pt>
                <c:pt idx="401" formatCode="General">
                  <c:v>358.23</c:v>
                </c:pt>
                <c:pt idx="402" formatCode="General">
                  <c:v>356.3</c:v>
                </c:pt>
                <c:pt idx="403" formatCode="General">
                  <c:v>353.97</c:v>
                </c:pt>
                <c:pt idx="404" formatCode="General">
                  <c:v>352.34</c:v>
                </c:pt>
                <c:pt idx="405" formatCode="General">
                  <c:v>352.43</c:v>
                </c:pt>
                <c:pt idx="406" formatCode="General">
                  <c:v>353.89</c:v>
                </c:pt>
                <c:pt idx="407" formatCode="General">
                  <c:v>355.21</c:v>
                </c:pt>
                <c:pt idx="408" formatCode="General">
                  <c:v>356.34</c:v>
                </c:pt>
                <c:pt idx="409" formatCode="General">
                  <c:v>357.21</c:v>
                </c:pt>
                <c:pt idx="410" formatCode="General">
                  <c:v>357.97</c:v>
                </c:pt>
                <c:pt idx="411" formatCode="General">
                  <c:v>359.22</c:v>
                </c:pt>
                <c:pt idx="412" formatCode="General">
                  <c:v>359.71</c:v>
                </c:pt>
                <c:pt idx="413" formatCode="General">
                  <c:v>359.44</c:v>
                </c:pt>
                <c:pt idx="414" formatCode="General">
                  <c:v>357.15</c:v>
                </c:pt>
                <c:pt idx="415" formatCode="General">
                  <c:v>354.99</c:v>
                </c:pt>
                <c:pt idx="416" formatCode="General">
                  <c:v>353.01</c:v>
                </c:pt>
                <c:pt idx="417" formatCode="General">
                  <c:v>353.41</c:v>
                </c:pt>
                <c:pt idx="418" formatCode="General">
                  <c:v>354.42</c:v>
                </c:pt>
                <c:pt idx="419" formatCode="General">
                  <c:v>355.68</c:v>
                </c:pt>
                <c:pt idx="420" formatCode="General">
                  <c:v>357.1</c:v>
                </c:pt>
                <c:pt idx="421" formatCode="General">
                  <c:v>357.42</c:v>
                </c:pt>
                <c:pt idx="422" formatCode="General">
                  <c:v>358.59</c:v>
                </c:pt>
                <c:pt idx="423" formatCode="General">
                  <c:v>359.39</c:v>
                </c:pt>
                <c:pt idx="424" formatCode="General">
                  <c:v>360.3</c:v>
                </c:pt>
                <c:pt idx="425" formatCode="General">
                  <c:v>359.64</c:v>
                </c:pt>
                <c:pt idx="426" formatCode="General">
                  <c:v>357.45</c:v>
                </c:pt>
                <c:pt idx="427" formatCode="General">
                  <c:v>355.76</c:v>
                </c:pt>
                <c:pt idx="428" formatCode="General">
                  <c:v>354.14</c:v>
                </c:pt>
                <c:pt idx="429" formatCode="General">
                  <c:v>354.23</c:v>
                </c:pt>
                <c:pt idx="430" formatCode="General">
                  <c:v>355.53</c:v>
                </c:pt>
                <c:pt idx="431" formatCode="General">
                  <c:v>357.03</c:v>
                </c:pt>
                <c:pt idx="432" formatCode="General">
                  <c:v>358.36</c:v>
                </c:pt>
                <c:pt idx="433" formatCode="General">
                  <c:v>359.04</c:v>
                </c:pt>
                <c:pt idx="434" formatCode="General">
                  <c:v>360.11</c:v>
                </c:pt>
                <c:pt idx="435" formatCode="General">
                  <c:v>361.36</c:v>
                </c:pt>
                <c:pt idx="436" formatCode="General">
                  <c:v>361.78</c:v>
                </c:pt>
                <c:pt idx="437" formatCode="General">
                  <c:v>360.94</c:v>
                </c:pt>
                <c:pt idx="438" formatCode="General">
                  <c:v>359.51</c:v>
                </c:pt>
                <c:pt idx="439" formatCode="General">
                  <c:v>357.59</c:v>
                </c:pt>
                <c:pt idx="440" formatCode="General">
                  <c:v>355.86</c:v>
                </c:pt>
                <c:pt idx="441" formatCode="General">
                  <c:v>356.21</c:v>
                </c:pt>
                <c:pt idx="442" formatCode="General">
                  <c:v>357.65</c:v>
                </c:pt>
                <c:pt idx="443" formatCode="General">
                  <c:v>359.1</c:v>
                </c:pt>
                <c:pt idx="444" formatCode="General">
                  <c:v>360.04</c:v>
                </c:pt>
                <c:pt idx="445" formatCode="General">
                  <c:v>361</c:v>
                </c:pt>
                <c:pt idx="446" formatCode="General">
                  <c:v>361.98</c:v>
                </c:pt>
                <c:pt idx="447" formatCode="General">
                  <c:v>363.44</c:v>
                </c:pt>
                <c:pt idx="448" formatCode="General">
                  <c:v>363.83</c:v>
                </c:pt>
                <c:pt idx="449" formatCode="General">
                  <c:v>363.33</c:v>
                </c:pt>
                <c:pt idx="450" formatCode="General">
                  <c:v>361.78</c:v>
                </c:pt>
                <c:pt idx="451" formatCode="General">
                  <c:v>359.33</c:v>
                </c:pt>
                <c:pt idx="452" formatCode="General">
                  <c:v>358.32</c:v>
                </c:pt>
                <c:pt idx="453" formatCode="General">
                  <c:v>358.14</c:v>
                </c:pt>
                <c:pt idx="454" formatCode="General">
                  <c:v>359.61</c:v>
                </c:pt>
                <c:pt idx="455" formatCode="General">
                  <c:v>360.82</c:v>
                </c:pt>
                <c:pt idx="456" formatCode="General">
                  <c:v>362.2</c:v>
                </c:pt>
                <c:pt idx="457" formatCode="General">
                  <c:v>363.36</c:v>
                </c:pt>
                <c:pt idx="458" formatCode="General">
                  <c:v>364.28</c:v>
                </c:pt>
                <c:pt idx="459" formatCode="General">
                  <c:v>364.69</c:v>
                </c:pt>
                <c:pt idx="460" formatCode="General">
                  <c:v>365.25</c:v>
                </c:pt>
                <c:pt idx="461" formatCode="General">
                  <c:v>365.06</c:v>
                </c:pt>
                <c:pt idx="462" formatCode="General">
                  <c:v>363.69</c:v>
                </c:pt>
                <c:pt idx="463" formatCode="General">
                  <c:v>361.55</c:v>
                </c:pt>
                <c:pt idx="464" formatCode="General">
                  <c:v>359.69</c:v>
                </c:pt>
                <c:pt idx="465" formatCode="General">
                  <c:v>359.72</c:v>
                </c:pt>
                <c:pt idx="466" formatCode="General">
                  <c:v>361.04</c:v>
                </c:pt>
                <c:pt idx="467" formatCode="General">
                  <c:v>362.39</c:v>
                </c:pt>
                <c:pt idx="468" formatCode="General">
                  <c:v>363.24</c:v>
                </c:pt>
                <c:pt idx="469" formatCode="General">
                  <c:v>364.21</c:v>
                </c:pt>
                <c:pt idx="470" formatCode="General">
                  <c:v>364.65</c:v>
                </c:pt>
                <c:pt idx="471" formatCode="General">
                  <c:v>366.49</c:v>
                </c:pt>
                <c:pt idx="472" formatCode="General">
                  <c:v>366.77</c:v>
                </c:pt>
                <c:pt idx="473" formatCode="General">
                  <c:v>365.73</c:v>
                </c:pt>
                <c:pt idx="474" formatCode="General">
                  <c:v>364.46</c:v>
                </c:pt>
                <c:pt idx="475" formatCode="General">
                  <c:v>362.4</c:v>
                </c:pt>
                <c:pt idx="476" formatCode="General">
                  <c:v>360.44</c:v>
                </c:pt>
                <c:pt idx="477" formatCode="General">
                  <c:v>360.97</c:v>
                </c:pt>
                <c:pt idx="478" formatCode="General">
                  <c:v>362.65</c:v>
                </c:pt>
                <c:pt idx="479" formatCode="General">
                  <c:v>364.51</c:v>
                </c:pt>
                <c:pt idx="480" formatCode="General">
                  <c:v>365.39</c:v>
                </c:pt>
                <c:pt idx="481" formatCode="General">
                  <c:v>366.1</c:v>
                </c:pt>
                <c:pt idx="482" formatCode="General">
                  <c:v>367.36</c:v>
                </c:pt>
                <c:pt idx="483" formatCode="General">
                  <c:v>368.79</c:v>
                </c:pt>
                <c:pt idx="484" formatCode="General">
                  <c:v>369.56</c:v>
                </c:pt>
                <c:pt idx="485" formatCode="General">
                  <c:v>369.13</c:v>
                </c:pt>
                <c:pt idx="486" formatCode="General">
                  <c:v>367.98</c:v>
                </c:pt>
                <c:pt idx="487" formatCode="General">
                  <c:v>366.1</c:v>
                </c:pt>
                <c:pt idx="488" formatCode="General">
                  <c:v>364.16</c:v>
                </c:pt>
                <c:pt idx="489" formatCode="General">
                  <c:v>364.54</c:v>
                </c:pt>
                <c:pt idx="490" formatCode="General">
                  <c:v>365.67</c:v>
                </c:pt>
                <c:pt idx="491" formatCode="General">
                  <c:v>367.3</c:v>
                </c:pt>
                <c:pt idx="492" formatCode="General">
                  <c:v>368.35</c:v>
                </c:pt>
                <c:pt idx="493" formatCode="General">
                  <c:v>369.28</c:v>
                </c:pt>
                <c:pt idx="494" formatCode="General">
                  <c:v>369.84</c:v>
                </c:pt>
                <c:pt idx="495" formatCode="General">
                  <c:v>371.15</c:v>
                </c:pt>
                <c:pt idx="496" formatCode="General">
                  <c:v>371.12</c:v>
                </c:pt>
                <c:pt idx="497" formatCode="General">
                  <c:v>370.46</c:v>
                </c:pt>
                <c:pt idx="498" formatCode="General">
                  <c:v>369.61</c:v>
                </c:pt>
                <c:pt idx="499" formatCode="General">
                  <c:v>367.06</c:v>
                </c:pt>
                <c:pt idx="500" formatCode="General">
                  <c:v>364.95</c:v>
                </c:pt>
                <c:pt idx="501" formatCode="General">
                  <c:v>365.52</c:v>
                </c:pt>
                <c:pt idx="502" formatCode="General">
                  <c:v>366.88</c:v>
                </c:pt>
                <c:pt idx="503" formatCode="General">
                  <c:v>368.26</c:v>
                </c:pt>
                <c:pt idx="504" formatCode="General">
                  <c:v>369.45</c:v>
                </c:pt>
                <c:pt idx="505" formatCode="General">
                  <c:v>369.71</c:v>
                </c:pt>
                <c:pt idx="506" formatCode="General">
                  <c:v>370.75</c:v>
                </c:pt>
                <c:pt idx="507" formatCode="General">
                  <c:v>371.98</c:v>
                </c:pt>
                <c:pt idx="508" formatCode="General">
                  <c:v>371.74</c:v>
                </c:pt>
                <c:pt idx="509" formatCode="General">
                  <c:v>371.87</c:v>
                </c:pt>
                <c:pt idx="510" formatCode="General">
                  <c:v>370.02</c:v>
                </c:pt>
                <c:pt idx="511" formatCode="General">
                  <c:v>368.27</c:v>
                </c:pt>
                <c:pt idx="512" formatCode="General">
                  <c:v>367.15</c:v>
                </c:pt>
                <c:pt idx="513" formatCode="General">
                  <c:v>367.18</c:v>
                </c:pt>
                <c:pt idx="514" formatCode="General">
                  <c:v>368.53</c:v>
                </c:pt>
                <c:pt idx="515" formatCode="General">
                  <c:v>369.83</c:v>
                </c:pt>
                <c:pt idx="516" formatCode="General">
                  <c:v>370.76</c:v>
                </c:pt>
                <c:pt idx="517" formatCode="General">
                  <c:v>371.69</c:v>
                </c:pt>
                <c:pt idx="518" formatCode="General">
                  <c:v>372.63</c:v>
                </c:pt>
                <c:pt idx="519" formatCode="General">
                  <c:v>373.55</c:v>
                </c:pt>
                <c:pt idx="520" formatCode="General">
                  <c:v>374.03</c:v>
                </c:pt>
                <c:pt idx="521" formatCode="General">
                  <c:v>373.4</c:v>
                </c:pt>
                <c:pt idx="522" formatCode="General">
                  <c:v>371.68</c:v>
                </c:pt>
                <c:pt idx="523" formatCode="General">
                  <c:v>369.78</c:v>
                </c:pt>
                <c:pt idx="524" formatCode="General">
                  <c:v>368.34</c:v>
                </c:pt>
                <c:pt idx="525" formatCode="General">
                  <c:v>368.61</c:v>
                </c:pt>
                <c:pt idx="526" formatCode="General">
                  <c:v>369.94</c:v>
                </c:pt>
                <c:pt idx="527" formatCode="General">
                  <c:v>371.42</c:v>
                </c:pt>
                <c:pt idx="528" formatCode="General">
                  <c:v>372.7</c:v>
                </c:pt>
                <c:pt idx="529" formatCode="General">
                  <c:v>373.37</c:v>
                </c:pt>
                <c:pt idx="530" formatCode="General">
                  <c:v>374.3</c:v>
                </c:pt>
                <c:pt idx="531" formatCode="General">
                  <c:v>375.19</c:v>
                </c:pt>
                <c:pt idx="532" formatCode="General">
                  <c:v>375.93</c:v>
                </c:pt>
                <c:pt idx="533" formatCode="General">
                  <c:v>375.69</c:v>
                </c:pt>
                <c:pt idx="534" formatCode="General">
                  <c:v>374.16</c:v>
                </c:pt>
                <c:pt idx="535" formatCode="General">
                  <c:v>372.03</c:v>
                </c:pt>
                <c:pt idx="536" formatCode="General">
                  <c:v>370.92</c:v>
                </c:pt>
                <c:pt idx="537" formatCode="General">
                  <c:v>370.73</c:v>
                </c:pt>
                <c:pt idx="538" formatCode="General">
                  <c:v>372.43</c:v>
                </c:pt>
                <c:pt idx="539" formatCode="General">
                  <c:v>373.98</c:v>
                </c:pt>
                <c:pt idx="540" formatCode="General">
                  <c:v>375.07</c:v>
                </c:pt>
                <c:pt idx="541" formatCode="General">
                  <c:v>375.82</c:v>
                </c:pt>
                <c:pt idx="542" formatCode="General">
                  <c:v>376.64</c:v>
                </c:pt>
                <c:pt idx="543" formatCode="General">
                  <c:v>377.92</c:v>
                </c:pt>
                <c:pt idx="544" formatCode="General">
                  <c:v>378.78</c:v>
                </c:pt>
                <c:pt idx="545" formatCode="General">
                  <c:v>378.46</c:v>
                </c:pt>
                <c:pt idx="546" formatCode="General">
                  <c:v>376.88</c:v>
                </c:pt>
                <c:pt idx="547" formatCode="General">
                  <c:v>374.57</c:v>
                </c:pt>
                <c:pt idx="548" formatCode="General">
                  <c:v>373.34</c:v>
                </c:pt>
                <c:pt idx="549" formatCode="General">
                  <c:v>373.31</c:v>
                </c:pt>
                <c:pt idx="550" formatCode="General">
                  <c:v>374.84</c:v>
                </c:pt>
                <c:pt idx="551" formatCode="General">
                  <c:v>376.17</c:v>
                </c:pt>
                <c:pt idx="552" formatCode="General">
                  <c:v>377.17</c:v>
                </c:pt>
                <c:pt idx="553" formatCode="General">
                  <c:v>378.05</c:v>
                </c:pt>
                <c:pt idx="554" formatCode="General">
                  <c:v>379.06</c:v>
                </c:pt>
                <c:pt idx="555" formatCode="General">
                  <c:v>380.54</c:v>
                </c:pt>
                <c:pt idx="556" formatCode="General">
                  <c:v>380.8</c:v>
                </c:pt>
                <c:pt idx="557" formatCode="General">
                  <c:v>379.87</c:v>
                </c:pt>
                <c:pt idx="558" formatCode="General">
                  <c:v>377.65</c:v>
                </c:pt>
                <c:pt idx="559" formatCode="General">
                  <c:v>376.18</c:v>
                </c:pt>
                <c:pt idx="560" formatCode="General">
                  <c:v>374.43</c:v>
                </c:pt>
                <c:pt idx="561" formatCode="General">
                  <c:v>374.63</c:v>
                </c:pt>
                <c:pt idx="562" formatCode="General">
                  <c:v>376.33</c:v>
                </c:pt>
                <c:pt idx="563" formatCode="General">
                  <c:v>377.68</c:v>
                </c:pt>
                <c:pt idx="564" formatCode="General">
                  <c:v>378.63</c:v>
                </c:pt>
                <c:pt idx="565" formatCode="General">
                  <c:v>379.91</c:v>
                </c:pt>
                <c:pt idx="566" formatCode="General">
                  <c:v>380.95</c:v>
                </c:pt>
                <c:pt idx="567" formatCode="General">
                  <c:v>382.48</c:v>
                </c:pt>
                <c:pt idx="568" formatCode="General">
                  <c:v>382.64</c:v>
                </c:pt>
                <c:pt idx="569" formatCode="General">
                  <c:v>382.4</c:v>
                </c:pt>
                <c:pt idx="570" formatCode="General">
                  <c:v>380.93</c:v>
                </c:pt>
                <c:pt idx="571" formatCode="General">
                  <c:v>378.93</c:v>
                </c:pt>
                <c:pt idx="572" formatCode="General">
                  <c:v>376.89</c:v>
                </c:pt>
                <c:pt idx="573" formatCode="General">
                  <c:v>377.19</c:v>
                </c:pt>
                <c:pt idx="574" formatCode="General">
                  <c:v>378.54</c:v>
                </c:pt>
                <c:pt idx="575" formatCode="General">
                  <c:v>380.31</c:v>
                </c:pt>
                <c:pt idx="576" formatCode="General">
                  <c:v>381.58</c:v>
                </c:pt>
                <c:pt idx="577" formatCode="General">
                  <c:v>382.4</c:v>
                </c:pt>
                <c:pt idx="578" formatCode="General">
                  <c:v>382.86</c:v>
                </c:pt>
                <c:pt idx="579" formatCode="General">
                  <c:v>384.8</c:v>
                </c:pt>
                <c:pt idx="580" formatCode="General">
                  <c:v>385.22</c:v>
                </c:pt>
                <c:pt idx="581" formatCode="General">
                  <c:v>384.24</c:v>
                </c:pt>
                <c:pt idx="582" formatCode="General">
                  <c:v>382.65</c:v>
                </c:pt>
                <c:pt idx="583" formatCode="General">
                  <c:v>380.6</c:v>
                </c:pt>
                <c:pt idx="584" formatCode="General">
                  <c:v>379.04</c:v>
                </c:pt>
                <c:pt idx="585" formatCode="General">
                  <c:v>379.33</c:v>
                </c:pt>
                <c:pt idx="586" formatCode="General">
                  <c:v>380.35</c:v>
                </c:pt>
                <c:pt idx="587" formatCode="General">
                  <c:v>382.02</c:v>
                </c:pt>
                <c:pt idx="588" formatCode="General">
                  <c:v>383.1</c:v>
                </c:pt>
                <c:pt idx="589" formatCode="General">
                  <c:v>384.12</c:v>
                </c:pt>
                <c:pt idx="590" formatCode="General">
                  <c:v>384.81</c:v>
                </c:pt>
                <c:pt idx="591" formatCode="General">
                  <c:v>386.73</c:v>
                </c:pt>
                <c:pt idx="592" formatCode="General">
                  <c:v>386.78</c:v>
                </c:pt>
                <c:pt idx="593" formatCode="General">
                  <c:v>386.33</c:v>
                </c:pt>
                <c:pt idx="594" formatCode="General">
                  <c:v>384.73</c:v>
                </c:pt>
                <c:pt idx="595" formatCode="General">
                  <c:v>382.24</c:v>
                </c:pt>
                <c:pt idx="596" formatCode="General">
                  <c:v>381.2</c:v>
                </c:pt>
                <c:pt idx="597" formatCode="General">
                  <c:v>381.37</c:v>
                </c:pt>
                <c:pt idx="598" formatCode="General">
                  <c:v>382.7</c:v>
                </c:pt>
                <c:pt idx="599" formatCode="General">
                  <c:v>384.19</c:v>
                </c:pt>
                <c:pt idx="600" formatCode="General">
                  <c:v>385.78</c:v>
                </c:pt>
                <c:pt idx="601" formatCode="General">
                  <c:v>386.06</c:v>
                </c:pt>
                <c:pt idx="602" formatCode="General">
                  <c:v>386.28</c:v>
                </c:pt>
                <c:pt idx="603" formatCode="General">
                  <c:v>387.33</c:v>
                </c:pt>
                <c:pt idx="604" formatCode="General">
                  <c:v>388.78</c:v>
                </c:pt>
                <c:pt idx="605" formatCode="General">
                  <c:v>387.99</c:v>
                </c:pt>
                <c:pt idx="606" formatCode="General">
                  <c:v>386.61</c:v>
                </c:pt>
                <c:pt idx="607" formatCode="General">
                  <c:v>384.32</c:v>
                </c:pt>
                <c:pt idx="608" formatCode="General">
                  <c:v>383.41</c:v>
                </c:pt>
                <c:pt idx="609" formatCode="General">
                  <c:v>383.22</c:v>
                </c:pt>
                <c:pt idx="610" formatCode="General">
                  <c:v>384.41</c:v>
                </c:pt>
                <c:pt idx="611" formatCode="General">
                  <c:v>385.79</c:v>
                </c:pt>
                <c:pt idx="612" formatCode="General">
                  <c:v>387.17</c:v>
                </c:pt>
                <c:pt idx="613" formatCode="General">
                  <c:v>387.7</c:v>
                </c:pt>
                <c:pt idx="614" formatCode="General">
                  <c:v>389.04</c:v>
                </c:pt>
                <c:pt idx="615" formatCode="General">
                  <c:v>389.76</c:v>
                </c:pt>
                <c:pt idx="616" formatCode="General">
                  <c:v>390.36</c:v>
                </c:pt>
                <c:pt idx="617" formatCode="General">
                  <c:v>389.7</c:v>
                </c:pt>
                <c:pt idx="618" formatCode="General">
                  <c:v>388.24</c:v>
                </c:pt>
                <c:pt idx="619" formatCode="General">
                  <c:v>386.29</c:v>
                </c:pt>
                <c:pt idx="620" formatCode="General">
                  <c:v>384.95</c:v>
                </c:pt>
                <c:pt idx="621" formatCode="General">
                  <c:v>384.64</c:v>
                </c:pt>
                <c:pt idx="622" formatCode="General">
                  <c:v>386.23</c:v>
                </c:pt>
                <c:pt idx="623" formatCode="General">
                  <c:v>387.63</c:v>
                </c:pt>
                <c:pt idx="624" formatCode="General">
                  <c:v>388.91</c:v>
                </c:pt>
                <c:pt idx="625" formatCode="General">
                  <c:v>390.41</c:v>
                </c:pt>
                <c:pt idx="626" formatCode="General">
                  <c:v>391.37</c:v>
                </c:pt>
                <c:pt idx="627" formatCode="General">
                  <c:v>392.67</c:v>
                </c:pt>
                <c:pt idx="628" formatCode="General">
                  <c:v>393.21</c:v>
                </c:pt>
                <c:pt idx="629" formatCode="General">
                  <c:v>392.38</c:v>
                </c:pt>
                <c:pt idx="630" formatCode="General">
                  <c:v>390.41</c:v>
                </c:pt>
                <c:pt idx="631" formatCode="General">
                  <c:v>388.54</c:v>
                </c:pt>
                <c:pt idx="632" formatCode="General">
                  <c:v>387.03</c:v>
                </c:pt>
                <c:pt idx="633" formatCode="General">
                  <c:v>387.43</c:v>
                </c:pt>
                <c:pt idx="634" formatCode="General">
                  <c:v>388.87</c:v>
                </c:pt>
                <c:pt idx="635" formatCode="General">
                  <c:v>389.99</c:v>
                </c:pt>
                <c:pt idx="636" formatCode="General">
                  <c:v>391.5</c:v>
                </c:pt>
                <c:pt idx="637" formatCode="General">
                  <c:v>392.05</c:v>
                </c:pt>
                <c:pt idx="638" formatCode="General">
                  <c:v>392.8</c:v>
                </c:pt>
                <c:pt idx="639" formatCode="General">
                  <c:v>393.44</c:v>
                </c:pt>
                <c:pt idx="640" formatCode="General">
                  <c:v>394.41</c:v>
                </c:pt>
                <c:pt idx="641" formatCode="General">
                  <c:v>393.95</c:v>
                </c:pt>
                <c:pt idx="642" formatCode="General">
                  <c:v>392.72</c:v>
                </c:pt>
                <c:pt idx="643" formatCode="General">
                  <c:v>390.33</c:v>
                </c:pt>
                <c:pt idx="644" formatCode="General">
                  <c:v>389.28</c:v>
                </c:pt>
                <c:pt idx="645" formatCode="General">
                  <c:v>389.19</c:v>
                </c:pt>
                <c:pt idx="646" formatCode="General">
                  <c:v>390.48</c:v>
                </c:pt>
                <c:pt idx="647" formatCode="General">
                  <c:v>392.06</c:v>
                </c:pt>
                <c:pt idx="648" formatCode="General">
                  <c:v>393.31</c:v>
                </c:pt>
                <c:pt idx="649" formatCode="General">
                  <c:v>394.04</c:v>
                </c:pt>
                <c:pt idx="650" formatCode="General">
                  <c:v>394.59</c:v>
                </c:pt>
                <c:pt idx="651" formatCode="General">
                  <c:v>396.38</c:v>
                </c:pt>
                <c:pt idx="652" formatCode="General">
                  <c:v>396.93</c:v>
                </c:pt>
                <c:pt idx="653" formatCode="General">
                  <c:v>395.91</c:v>
                </c:pt>
                <c:pt idx="654" formatCode="General">
                  <c:v>394.56</c:v>
                </c:pt>
                <c:pt idx="655" formatCode="General">
                  <c:v>392.59</c:v>
                </c:pt>
                <c:pt idx="656" formatCode="General">
                  <c:v>391.32</c:v>
                </c:pt>
                <c:pt idx="657" formatCode="General">
                  <c:v>391.27</c:v>
                </c:pt>
                <c:pt idx="658" formatCode="General">
                  <c:v>393.2</c:v>
                </c:pt>
                <c:pt idx="659" formatCode="General">
                  <c:v>394.57</c:v>
                </c:pt>
                <c:pt idx="660" formatCode="General">
                  <c:v>395.78</c:v>
                </c:pt>
                <c:pt idx="661" formatCode="General">
                  <c:v>397.03</c:v>
                </c:pt>
                <c:pt idx="662" formatCode="General">
                  <c:v>397.66</c:v>
                </c:pt>
                <c:pt idx="663" formatCode="General">
                  <c:v>398.64</c:v>
                </c:pt>
                <c:pt idx="664" formatCode="General">
                  <c:v>400.02</c:v>
                </c:pt>
                <c:pt idx="665" formatCode="General">
                  <c:v>398.81</c:v>
                </c:pt>
                <c:pt idx="666" formatCode="General">
                  <c:v>397.51</c:v>
                </c:pt>
                <c:pt idx="667" formatCode="General">
                  <c:v>395.39</c:v>
                </c:pt>
                <c:pt idx="668" formatCode="General">
                  <c:v>393.72</c:v>
                </c:pt>
                <c:pt idx="669" formatCode="General">
                  <c:v>393.9</c:v>
                </c:pt>
                <c:pt idx="670" formatCode="General">
                  <c:v>395.36</c:v>
                </c:pt>
                <c:pt idx="671" formatCode="General">
                  <c:v>397.03</c:v>
                </c:pt>
                <c:pt idx="672" formatCode="General">
                  <c:v>398.04</c:v>
                </c:pt>
                <c:pt idx="673" formatCode="General">
                  <c:v>398.28</c:v>
                </c:pt>
                <c:pt idx="674" formatCode="General">
                  <c:v>399.91</c:v>
                </c:pt>
                <c:pt idx="675" formatCode="General">
                  <c:v>401.51</c:v>
                </c:pt>
                <c:pt idx="676" formatCode="General">
                  <c:v>401.97</c:v>
                </c:pt>
                <c:pt idx="677" formatCode="General">
                  <c:v>401.43</c:v>
                </c:pt>
                <c:pt idx="678" formatCode="General">
                  <c:v>399.26</c:v>
                </c:pt>
                <c:pt idx="679" formatCode="General">
                  <c:v>397.2</c:v>
                </c:pt>
                <c:pt idx="680" formatCode="General">
                  <c:v>395.54</c:v>
                </c:pt>
                <c:pt idx="681" formatCode="General">
                  <c:v>396.15</c:v>
                </c:pt>
                <c:pt idx="682" formatCode="General">
                  <c:v>397.4</c:v>
                </c:pt>
                <c:pt idx="683" formatCode="General">
                  <c:v>399.08</c:v>
                </c:pt>
                <c:pt idx="684" formatCode="General">
                  <c:v>400.18</c:v>
                </c:pt>
                <c:pt idx="685" formatCode="General">
                  <c:v>400.55</c:v>
                </c:pt>
                <c:pt idx="686" formatCode="General">
                  <c:v>401.73</c:v>
                </c:pt>
                <c:pt idx="687" formatCode="General">
                  <c:v>403.38</c:v>
                </c:pt>
                <c:pt idx="688" formatCode="General">
                  <c:v>404.16</c:v>
                </c:pt>
                <c:pt idx="689" formatCode="General">
                  <c:v>402.97</c:v>
                </c:pt>
                <c:pt idx="690" formatCode="General">
                  <c:v>401.46</c:v>
                </c:pt>
                <c:pt idx="691" formatCode="General">
                  <c:v>399.1</c:v>
                </c:pt>
                <c:pt idx="692" formatCode="General">
                  <c:v>397.83</c:v>
                </c:pt>
                <c:pt idx="693" formatCode="General">
                  <c:v>398.49</c:v>
                </c:pt>
                <c:pt idx="694" formatCode="General">
                  <c:v>400.34</c:v>
                </c:pt>
                <c:pt idx="695" formatCode="General">
                  <c:v>402.06</c:v>
                </c:pt>
                <c:pt idx="696" formatCode="General">
                  <c:v>402.67</c:v>
                </c:pt>
                <c:pt idx="697" formatCode="General">
                  <c:v>404.24</c:v>
                </c:pt>
                <c:pt idx="698" formatCode="General">
                  <c:v>405.06</c:v>
                </c:pt>
                <c:pt idx="699" formatCode="General">
                  <c:v>407.62</c:v>
                </c:pt>
                <c:pt idx="700" formatCode="General">
                  <c:v>407.9</c:v>
                </c:pt>
                <c:pt idx="701" formatCode="General">
                  <c:v>407.01</c:v>
                </c:pt>
                <c:pt idx="702" formatCode="General">
                  <c:v>404.58</c:v>
                </c:pt>
                <c:pt idx="703" formatCode="General">
                  <c:v>402.45</c:v>
                </c:pt>
                <c:pt idx="704" formatCode="General">
                  <c:v>401.23</c:v>
                </c:pt>
                <c:pt idx="705" formatCode="General">
                  <c:v>401.81</c:v>
                </c:pt>
                <c:pt idx="706" formatCode="General">
                  <c:v>403.72</c:v>
                </c:pt>
                <c:pt idx="707" formatCode="General">
                  <c:v>404.64</c:v>
                </c:pt>
                <c:pt idx="708" formatCode="General">
                  <c:v>406.37</c:v>
                </c:pt>
                <c:pt idx="709" formatCode="General">
                  <c:v>406.66</c:v>
                </c:pt>
                <c:pt idx="710" formatCode="General">
                  <c:v>407.55</c:v>
                </c:pt>
                <c:pt idx="711" formatCode="General">
                  <c:v>409.23</c:v>
                </c:pt>
                <c:pt idx="712" formatCode="General">
                  <c:v>409.92</c:v>
                </c:pt>
                <c:pt idx="713" formatCode="General">
                  <c:v>409.09</c:v>
                </c:pt>
                <c:pt idx="714" formatCode="General">
                  <c:v>407.34</c:v>
                </c:pt>
                <c:pt idx="715" formatCode="General">
                  <c:v>405.3</c:v>
                </c:pt>
                <c:pt idx="716">
                  <c:v>403.56</c:v>
                </c:pt>
                <c:pt idx="717">
                  <c:v>403.83</c:v>
                </c:pt>
                <c:pt idx="718">
                  <c:v>405.35</c:v>
                </c:pt>
                <c:pt idx="719">
                  <c:v>407</c:v>
                </c:pt>
                <c:pt idx="720">
                  <c:v>408.15</c:v>
                </c:pt>
                <c:pt idx="721">
                  <c:v>408.52</c:v>
                </c:pt>
                <c:pt idx="722">
                  <c:v>409.58</c:v>
                </c:pt>
                <c:pt idx="723">
                  <c:v>410.44</c:v>
                </c:pt>
                <c:pt idx="724">
                  <c:v>411.44</c:v>
                </c:pt>
                <c:pt idx="725">
                  <c:v>411</c:v>
                </c:pt>
                <c:pt idx="726">
                  <c:v>408.94</c:v>
                </c:pt>
                <c:pt idx="727">
                  <c:v>407.17</c:v>
                </c:pt>
                <c:pt idx="728">
                  <c:v>405.71</c:v>
                </c:pt>
                <c:pt idx="729">
                  <c:v>406.18</c:v>
                </c:pt>
                <c:pt idx="730">
                  <c:v>408.22</c:v>
                </c:pt>
                <c:pt idx="731">
                  <c:v>409.27</c:v>
                </c:pt>
                <c:pt idx="732">
                  <c:v>411.03</c:v>
                </c:pt>
                <c:pt idx="733">
                  <c:v>411.96</c:v>
                </c:pt>
                <c:pt idx="734">
                  <c:v>412.18</c:v>
                </c:pt>
                <c:pt idx="735">
                  <c:v>413.61</c:v>
                </c:pt>
                <c:pt idx="736">
                  <c:v>414.9</c:v>
                </c:pt>
                <c:pt idx="737">
                  <c:v>414.15</c:v>
                </c:pt>
                <c:pt idx="738">
                  <c:v>411.96</c:v>
                </c:pt>
                <c:pt idx="739">
                  <c:v>410.17</c:v>
                </c:pt>
                <c:pt idx="740">
                  <c:v>408.76</c:v>
                </c:pt>
                <c:pt idx="741">
                  <c:v>408.74</c:v>
                </c:pt>
                <c:pt idx="742">
                  <c:v>410.47</c:v>
                </c:pt>
                <c:pt idx="743">
                  <c:v>411.97</c:v>
                </c:pt>
                <c:pt idx="744">
                  <c:v>413.59</c:v>
                </c:pt>
                <c:pt idx="745">
                  <c:v>414.32</c:v>
                </c:pt>
                <c:pt idx="746">
                  <c:v>414.72</c:v>
                </c:pt>
                <c:pt idx="747">
                  <c:v>416.42</c:v>
                </c:pt>
                <c:pt idx="748">
                  <c:v>417.28</c:v>
                </c:pt>
                <c:pt idx="749">
                  <c:v>416.58</c:v>
                </c:pt>
                <c:pt idx="750">
                  <c:v>414.59</c:v>
                </c:pt>
                <c:pt idx="751">
                  <c:v>412.75</c:v>
                </c:pt>
                <c:pt idx="752">
                  <c:v>411.5</c:v>
                </c:pt>
                <c:pt idx="753">
                  <c:v>411.49</c:v>
                </c:pt>
                <c:pt idx="754">
                  <c:v>413.1</c:v>
                </c:pt>
                <c:pt idx="755">
                  <c:v>414.23</c:v>
                </c:pt>
                <c:pt idx="756">
                  <c:v>415.49</c:v>
                </c:pt>
                <c:pt idx="757">
                  <c:v>416.69</c:v>
                </c:pt>
                <c:pt idx="758">
                  <c:v>417.61</c:v>
                </c:pt>
                <c:pt idx="759">
                  <c:v>419.01</c:v>
                </c:pt>
                <c:pt idx="760">
                  <c:v>419.09</c:v>
                </c:pt>
                <c:pt idx="761">
                  <c:v>418.93</c:v>
                </c:pt>
                <c:pt idx="762">
                  <c:v>416.9</c:v>
                </c:pt>
                <c:pt idx="763">
                  <c:v>414.42</c:v>
                </c:pt>
                <c:pt idx="764">
                  <c:v>413.26</c:v>
                </c:pt>
                <c:pt idx="765">
                  <c:v>413.9</c:v>
                </c:pt>
                <c:pt idx="766">
                  <c:v>414.97</c:v>
                </c:pt>
                <c:pt idx="767">
                  <c:v>416.67</c:v>
                </c:pt>
                <c:pt idx="768">
                  <c:v>418.12</c:v>
                </c:pt>
                <c:pt idx="769">
                  <c:v>419.24</c:v>
                </c:pt>
                <c:pt idx="770">
                  <c:v>418.76</c:v>
                </c:pt>
                <c:pt idx="771">
                  <c:v>420.19</c:v>
                </c:pt>
                <c:pt idx="772">
                  <c:v>420.97</c:v>
                </c:pt>
                <c:pt idx="773">
                  <c:v>420.94</c:v>
                </c:pt>
                <c:pt idx="774">
                  <c:v>418.85</c:v>
                </c:pt>
                <c:pt idx="775">
                  <c:v>417.15</c:v>
                </c:pt>
                <c:pt idx="776">
                  <c:v>415.91</c:v>
                </c:pt>
                <c:pt idx="777">
                  <c:v>415.74</c:v>
                </c:pt>
                <c:pt idx="778">
                  <c:v>417.47</c:v>
                </c:pt>
                <c:pt idx="779">
                  <c:v>419</c:v>
                </c:pt>
                <c:pt idx="780">
                  <c:v>419.48</c:v>
                </c:pt>
                <c:pt idx="781">
                  <c:v>420.32</c:v>
                </c:pt>
                <c:pt idx="782">
                  <c:v>420.97</c:v>
                </c:pt>
                <c:pt idx="783">
                  <c:v>423.37</c:v>
                </c:pt>
                <c:pt idx="784">
                  <c:v>424.03</c:v>
                </c:pt>
                <c:pt idx="785">
                  <c:v>423.66</c:v>
                </c:pt>
                <c:pt idx="786">
                  <c:v>421.83</c:v>
                </c:pt>
                <c:pt idx="787">
                  <c:v>419.68</c:v>
                </c:pt>
                <c:pt idx="788">
                  <c:v>418.5</c:v>
                </c:pt>
                <c:pt idx="789">
                  <c:v>418.82</c:v>
                </c:pt>
                <c:pt idx="790">
                  <c:v>420.46</c:v>
                </c:pt>
                <c:pt idx="791">
                  <c:v>421.86</c:v>
                </c:pt>
                <c:pt idx="792">
                  <c:v>422.8</c:v>
                </c:pt>
                <c:pt idx="793">
                  <c:v>424.62</c:v>
                </c:pt>
                <c:pt idx="794">
                  <c:v>425.38</c:v>
                </c:pt>
              </c:numCache>
            </c:numRef>
          </c:yVal>
          <c:smooth val="1"/>
        </c:ser>
        <c:ser>
          <c:idx val="1"/>
          <c:order val="1"/>
          <c:tx>
            <c:strRef>
              <c:f>KeelingKurve!$C$25</c:f>
              <c:strCache>
                <c:ptCount val="1"/>
                <c:pt idx="0">
                  <c:v>Messwerte, Mittelwert</c:v>
                </c:pt>
              </c:strCache>
            </c:strRef>
          </c:tx>
          <c:marker>
            <c:symbol val="none"/>
          </c:marker>
          <c:xVal>
            <c:numRef>
              <c:f>KeelingKurve!$A$26:$A$820</c:f>
              <c:numCache>
                <c:formatCode>mm\-yyyy</c:formatCode>
                <c:ptCount val="795"/>
                <c:pt idx="0">
                  <c:v>21186</c:v>
                </c:pt>
                <c:pt idx="1">
                  <c:v>21217</c:v>
                </c:pt>
                <c:pt idx="2">
                  <c:v>21245</c:v>
                </c:pt>
                <c:pt idx="3">
                  <c:v>21276</c:v>
                </c:pt>
                <c:pt idx="4">
                  <c:v>21306</c:v>
                </c:pt>
                <c:pt idx="5">
                  <c:v>21337</c:v>
                </c:pt>
                <c:pt idx="6">
                  <c:v>21367</c:v>
                </c:pt>
                <c:pt idx="7">
                  <c:v>21398</c:v>
                </c:pt>
                <c:pt idx="8">
                  <c:v>21429</c:v>
                </c:pt>
                <c:pt idx="9">
                  <c:v>21459</c:v>
                </c:pt>
                <c:pt idx="10">
                  <c:v>21490</c:v>
                </c:pt>
                <c:pt idx="11">
                  <c:v>21520</c:v>
                </c:pt>
                <c:pt idx="12">
                  <c:v>21551</c:v>
                </c:pt>
                <c:pt idx="13">
                  <c:v>21582</c:v>
                </c:pt>
                <c:pt idx="14">
                  <c:v>21610</c:v>
                </c:pt>
                <c:pt idx="15">
                  <c:v>21641</c:v>
                </c:pt>
                <c:pt idx="16">
                  <c:v>21671</c:v>
                </c:pt>
                <c:pt idx="17">
                  <c:v>21702</c:v>
                </c:pt>
                <c:pt idx="18">
                  <c:v>21732</c:v>
                </c:pt>
                <c:pt idx="19">
                  <c:v>21763</c:v>
                </c:pt>
                <c:pt idx="20">
                  <c:v>21794</c:v>
                </c:pt>
                <c:pt idx="21">
                  <c:v>21824</c:v>
                </c:pt>
                <c:pt idx="22">
                  <c:v>21855</c:v>
                </c:pt>
                <c:pt idx="23">
                  <c:v>21885</c:v>
                </c:pt>
                <c:pt idx="24">
                  <c:v>21916</c:v>
                </c:pt>
                <c:pt idx="25">
                  <c:v>21947</c:v>
                </c:pt>
                <c:pt idx="26">
                  <c:v>21976</c:v>
                </c:pt>
                <c:pt idx="27">
                  <c:v>22007</c:v>
                </c:pt>
                <c:pt idx="28">
                  <c:v>22037</c:v>
                </c:pt>
                <c:pt idx="29">
                  <c:v>22068</c:v>
                </c:pt>
                <c:pt idx="30">
                  <c:v>22098</c:v>
                </c:pt>
                <c:pt idx="31">
                  <c:v>22129</c:v>
                </c:pt>
                <c:pt idx="32">
                  <c:v>22160</c:v>
                </c:pt>
                <c:pt idx="33">
                  <c:v>22190</c:v>
                </c:pt>
                <c:pt idx="34">
                  <c:v>22221</c:v>
                </c:pt>
                <c:pt idx="35">
                  <c:v>22251</c:v>
                </c:pt>
                <c:pt idx="36">
                  <c:v>22282</c:v>
                </c:pt>
                <c:pt idx="37">
                  <c:v>22313</c:v>
                </c:pt>
                <c:pt idx="38">
                  <c:v>22341</c:v>
                </c:pt>
                <c:pt idx="39">
                  <c:v>22372</c:v>
                </c:pt>
                <c:pt idx="40">
                  <c:v>22402</c:v>
                </c:pt>
                <c:pt idx="41">
                  <c:v>22433</c:v>
                </c:pt>
                <c:pt idx="42">
                  <c:v>22463</c:v>
                </c:pt>
                <c:pt idx="43">
                  <c:v>22494</c:v>
                </c:pt>
                <c:pt idx="44">
                  <c:v>22525</c:v>
                </c:pt>
                <c:pt idx="45">
                  <c:v>22555</c:v>
                </c:pt>
                <c:pt idx="46">
                  <c:v>22586</c:v>
                </c:pt>
                <c:pt idx="47">
                  <c:v>22616</c:v>
                </c:pt>
                <c:pt idx="48">
                  <c:v>22647</c:v>
                </c:pt>
                <c:pt idx="49">
                  <c:v>22678</c:v>
                </c:pt>
                <c:pt idx="50">
                  <c:v>22706</c:v>
                </c:pt>
                <c:pt idx="51">
                  <c:v>22737</c:v>
                </c:pt>
                <c:pt idx="52">
                  <c:v>22767</c:v>
                </c:pt>
                <c:pt idx="53">
                  <c:v>22798</c:v>
                </c:pt>
                <c:pt idx="54">
                  <c:v>22828</c:v>
                </c:pt>
                <c:pt idx="55">
                  <c:v>22859</c:v>
                </c:pt>
                <c:pt idx="56">
                  <c:v>22890</c:v>
                </c:pt>
                <c:pt idx="57">
                  <c:v>22920</c:v>
                </c:pt>
                <c:pt idx="58">
                  <c:v>22951</c:v>
                </c:pt>
                <c:pt idx="59">
                  <c:v>22981</c:v>
                </c:pt>
                <c:pt idx="60">
                  <c:v>23012</c:v>
                </c:pt>
                <c:pt idx="61">
                  <c:v>23043</c:v>
                </c:pt>
                <c:pt idx="62">
                  <c:v>23071</c:v>
                </c:pt>
                <c:pt idx="63">
                  <c:v>23102</c:v>
                </c:pt>
                <c:pt idx="64">
                  <c:v>23132</c:v>
                </c:pt>
                <c:pt idx="65">
                  <c:v>23163</c:v>
                </c:pt>
                <c:pt idx="66">
                  <c:v>23193</c:v>
                </c:pt>
                <c:pt idx="67">
                  <c:v>23224</c:v>
                </c:pt>
                <c:pt idx="68">
                  <c:v>23255</c:v>
                </c:pt>
                <c:pt idx="69">
                  <c:v>23285</c:v>
                </c:pt>
                <c:pt idx="70">
                  <c:v>23316</c:v>
                </c:pt>
                <c:pt idx="71">
                  <c:v>23346</c:v>
                </c:pt>
                <c:pt idx="72">
                  <c:v>23377</c:v>
                </c:pt>
                <c:pt idx="73">
                  <c:v>23408</c:v>
                </c:pt>
                <c:pt idx="74">
                  <c:v>23437</c:v>
                </c:pt>
                <c:pt idx="75">
                  <c:v>23468</c:v>
                </c:pt>
                <c:pt idx="76">
                  <c:v>23498</c:v>
                </c:pt>
                <c:pt idx="77">
                  <c:v>23529</c:v>
                </c:pt>
                <c:pt idx="78">
                  <c:v>23559</c:v>
                </c:pt>
                <c:pt idx="79">
                  <c:v>23590</c:v>
                </c:pt>
                <c:pt idx="80">
                  <c:v>23621</c:v>
                </c:pt>
                <c:pt idx="81">
                  <c:v>23651</c:v>
                </c:pt>
                <c:pt idx="82">
                  <c:v>23682</c:v>
                </c:pt>
                <c:pt idx="83">
                  <c:v>23712</c:v>
                </c:pt>
                <c:pt idx="84">
                  <c:v>23743</c:v>
                </c:pt>
                <c:pt idx="85">
                  <c:v>23774</c:v>
                </c:pt>
                <c:pt idx="86">
                  <c:v>23802</c:v>
                </c:pt>
                <c:pt idx="87">
                  <c:v>23833</c:v>
                </c:pt>
                <c:pt idx="88">
                  <c:v>23863</c:v>
                </c:pt>
                <c:pt idx="89">
                  <c:v>23894</c:v>
                </c:pt>
                <c:pt idx="90">
                  <c:v>23924</c:v>
                </c:pt>
                <c:pt idx="91">
                  <c:v>23955</c:v>
                </c:pt>
                <c:pt idx="92">
                  <c:v>23986</c:v>
                </c:pt>
                <c:pt idx="93">
                  <c:v>24016</c:v>
                </c:pt>
                <c:pt idx="94">
                  <c:v>24047</c:v>
                </c:pt>
                <c:pt idx="95">
                  <c:v>24077</c:v>
                </c:pt>
                <c:pt idx="96">
                  <c:v>24108</c:v>
                </c:pt>
                <c:pt idx="97">
                  <c:v>24139</c:v>
                </c:pt>
                <c:pt idx="98">
                  <c:v>24167</c:v>
                </c:pt>
                <c:pt idx="99">
                  <c:v>24198</c:v>
                </c:pt>
                <c:pt idx="100">
                  <c:v>24228</c:v>
                </c:pt>
                <c:pt idx="101">
                  <c:v>24259</c:v>
                </c:pt>
                <c:pt idx="102">
                  <c:v>24289</c:v>
                </c:pt>
                <c:pt idx="103">
                  <c:v>24320</c:v>
                </c:pt>
                <c:pt idx="104">
                  <c:v>24351</c:v>
                </c:pt>
                <c:pt idx="105">
                  <c:v>24381</c:v>
                </c:pt>
                <c:pt idx="106">
                  <c:v>24412</c:v>
                </c:pt>
                <c:pt idx="107">
                  <c:v>24442</c:v>
                </c:pt>
                <c:pt idx="108">
                  <c:v>24473</c:v>
                </c:pt>
                <c:pt idx="109">
                  <c:v>24504</c:v>
                </c:pt>
                <c:pt idx="110">
                  <c:v>24532</c:v>
                </c:pt>
                <c:pt idx="111">
                  <c:v>24563</c:v>
                </c:pt>
                <c:pt idx="112">
                  <c:v>24593</c:v>
                </c:pt>
                <c:pt idx="113">
                  <c:v>24624</c:v>
                </c:pt>
                <c:pt idx="114">
                  <c:v>24654</c:v>
                </c:pt>
                <c:pt idx="115">
                  <c:v>24685</c:v>
                </c:pt>
                <c:pt idx="116">
                  <c:v>24716</c:v>
                </c:pt>
                <c:pt idx="117">
                  <c:v>24746</c:v>
                </c:pt>
                <c:pt idx="118">
                  <c:v>24777</c:v>
                </c:pt>
                <c:pt idx="119">
                  <c:v>24807</c:v>
                </c:pt>
                <c:pt idx="120">
                  <c:v>24838</c:v>
                </c:pt>
                <c:pt idx="121">
                  <c:v>24869</c:v>
                </c:pt>
                <c:pt idx="122">
                  <c:v>24898</c:v>
                </c:pt>
                <c:pt idx="123">
                  <c:v>24929</c:v>
                </c:pt>
                <c:pt idx="124">
                  <c:v>24959</c:v>
                </c:pt>
                <c:pt idx="125">
                  <c:v>24990</c:v>
                </c:pt>
                <c:pt idx="126">
                  <c:v>25020</c:v>
                </c:pt>
                <c:pt idx="127">
                  <c:v>25051</c:v>
                </c:pt>
                <c:pt idx="128">
                  <c:v>25082</c:v>
                </c:pt>
                <c:pt idx="129">
                  <c:v>25112</c:v>
                </c:pt>
                <c:pt idx="130">
                  <c:v>25143</c:v>
                </c:pt>
                <c:pt idx="131">
                  <c:v>25173</c:v>
                </c:pt>
                <c:pt idx="132">
                  <c:v>25204</c:v>
                </c:pt>
                <c:pt idx="133">
                  <c:v>25235</c:v>
                </c:pt>
                <c:pt idx="134">
                  <c:v>25263</c:v>
                </c:pt>
                <c:pt idx="135">
                  <c:v>25294</c:v>
                </c:pt>
                <c:pt idx="136">
                  <c:v>25324</c:v>
                </c:pt>
                <c:pt idx="137">
                  <c:v>25355</c:v>
                </c:pt>
                <c:pt idx="138">
                  <c:v>25385</c:v>
                </c:pt>
                <c:pt idx="139">
                  <c:v>25416</c:v>
                </c:pt>
                <c:pt idx="140">
                  <c:v>25447</c:v>
                </c:pt>
                <c:pt idx="141">
                  <c:v>25477</c:v>
                </c:pt>
                <c:pt idx="142">
                  <c:v>25508</c:v>
                </c:pt>
                <c:pt idx="143">
                  <c:v>25538</c:v>
                </c:pt>
                <c:pt idx="144">
                  <c:v>25569</c:v>
                </c:pt>
                <c:pt idx="145">
                  <c:v>25600</c:v>
                </c:pt>
                <c:pt idx="146">
                  <c:v>25628</c:v>
                </c:pt>
                <c:pt idx="147">
                  <c:v>25659</c:v>
                </c:pt>
                <c:pt idx="148">
                  <c:v>25689</c:v>
                </c:pt>
                <c:pt idx="149">
                  <c:v>25720</c:v>
                </c:pt>
                <c:pt idx="150">
                  <c:v>25750</c:v>
                </c:pt>
                <c:pt idx="151">
                  <c:v>25781</c:v>
                </c:pt>
                <c:pt idx="152">
                  <c:v>25812</c:v>
                </c:pt>
                <c:pt idx="153">
                  <c:v>25842</c:v>
                </c:pt>
                <c:pt idx="154">
                  <c:v>25873</c:v>
                </c:pt>
                <c:pt idx="155">
                  <c:v>25903</c:v>
                </c:pt>
                <c:pt idx="156">
                  <c:v>25934</c:v>
                </c:pt>
                <c:pt idx="157">
                  <c:v>25965</c:v>
                </c:pt>
                <c:pt idx="158">
                  <c:v>25993</c:v>
                </c:pt>
                <c:pt idx="159">
                  <c:v>26024</c:v>
                </c:pt>
                <c:pt idx="160">
                  <c:v>26054</c:v>
                </c:pt>
                <c:pt idx="161">
                  <c:v>26085</c:v>
                </c:pt>
                <c:pt idx="162">
                  <c:v>26115</c:v>
                </c:pt>
                <c:pt idx="163">
                  <c:v>26146</c:v>
                </c:pt>
                <c:pt idx="164">
                  <c:v>26177</c:v>
                </c:pt>
                <c:pt idx="165">
                  <c:v>26207</c:v>
                </c:pt>
                <c:pt idx="166">
                  <c:v>26238</c:v>
                </c:pt>
                <c:pt idx="167">
                  <c:v>26268</c:v>
                </c:pt>
                <c:pt idx="168">
                  <c:v>26299</c:v>
                </c:pt>
                <c:pt idx="169">
                  <c:v>26330</c:v>
                </c:pt>
                <c:pt idx="170">
                  <c:v>26359</c:v>
                </c:pt>
                <c:pt idx="171">
                  <c:v>26390</c:v>
                </c:pt>
                <c:pt idx="172">
                  <c:v>26420</c:v>
                </c:pt>
                <c:pt idx="173">
                  <c:v>26451</c:v>
                </c:pt>
                <c:pt idx="174">
                  <c:v>26481</c:v>
                </c:pt>
                <c:pt idx="175">
                  <c:v>26512</c:v>
                </c:pt>
                <c:pt idx="176">
                  <c:v>26543</c:v>
                </c:pt>
                <c:pt idx="177">
                  <c:v>26573</c:v>
                </c:pt>
                <c:pt idx="178">
                  <c:v>26604</c:v>
                </c:pt>
                <c:pt idx="179">
                  <c:v>26634</c:v>
                </c:pt>
                <c:pt idx="180">
                  <c:v>26665</c:v>
                </c:pt>
                <c:pt idx="181">
                  <c:v>26696</c:v>
                </c:pt>
                <c:pt idx="182">
                  <c:v>26724</c:v>
                </c:pt>
                <c:pt idx="183">
                  <c:v>26755</c:v>
                </c:pt>
                <c:pt idx="184">
                  <c:v>26785</c:v>
                </c:pt>
                <c:pt idx="185">
                  <c:v>26816</c:v>
                </c:pt>
                <c:pt idx="186">
                  <c:v>26846</c:v>
                </c:pt>
                <c:pt idx="187">
                  <c:v>26877</c:v>
                </c:pt>
                <c:pt idx="188">
                  <c:v>26908</c:v>
                </c:pt>
                <c:pt idx="189">
                  <c:v>26938</c:v>
                </c:pt>
                <c:pt idx="190">
                  <c:v>26969</c:v>
                </c:pt>
                <c:pt idx="191">
                  <c:v>26999</c:v>
                </c:pt>
                <c:pt idx="192">
                  <c:v>27030</c:v>
                </c:pt>
                <c:pt idx="193">
                  <c:v>27061</c:v>
                </c:pt>
                <c:pt idx="194">
                  <c:v>27089</c:v>
                </c:pt>
                <c:pt idx="195">
                  <c:v>27120</c:v>
                </c:pt>
                <c:pt idx="196">
                  <c:v>27150</c:v>
                </c:pt>
                <c:pt idx="197">
                  <c:v>27181</c:v>
                </c:pt>
                <c:pt idx="198">
                  <c:v>27211</c:v>
                </c:pt>
                <c:pt idx="199">
                  <c:v>27242</c:v>
                </c:pt>
                <c:pt idx="200">
                  <c:v>27273</c:v>
                </c:pt>
                <c:pt idx="201">
                  <c:v>27303</c:v>
                </c:pt>
                <c:pt idx="202">
                  <c:v>27334</c:v>
                </c:pt>
                <c:pt idx="203">
                  <c:v>27364</c:v>
                </c:pt>
                <c:pt idx="204">
                  <c:v>27395</c:v>
                </c:pt>
                <c:pt idx="205">
                  <c:v>27426</c:v>
                </c:pt>
                <c:pt idx="206">
                  <c:v>27454</c:v>
                </c:pt>
                <c:pt idx="207">
                  <c:v>27485</c:v>
                </c:pt>
                <c:pt idx="208">
                  <c:v>27515</c:v>
                </c:pt>
                <c:pt idx="209">
                  <c:v>27546</c:v>
                </c:pt>
                <c:pt idx="210">
                  <c:v>27576</c:v>
                </c:pt>
                <c:pt idx="211">
                  <c:v>27607</c:v>
                </c:pt>
                <c:pt idx="212">
                  <c:v>27638</c:v>
                </c:pt>
                <c:pt idx="213">
                  <c:v>27668</c:v>
                </c:pt>
                <c:pt idx="214">
                  <c:v>27699</c:v>
                </c:pt>
                <c:pt idx="215">
                  <c:v>27729</c:v>
                </c:pt>
                <c:pt idx="216">
                  <c:v>27760</c:v>
                </c:pt>
                <c:pt idx="217">
                  <c:v>27791</c:v>
                </c:pt>
                <c:pt idx="218">
                  <c:v>27820</c:v>
                </c:pt>
                <c:pt idx="219">
                  <c:v>27851</c:v>
                </c:pt>
                <c:pt idx="220">
                  <c:v>27881</c:v>
                </c:pt>
                <c:pt idx="221">
                  <c:v>27912</c:v>
                </c:pt>
                <c:pt idx="222">
                  <c:v>27942</c:v>
                </c:pt>
                <c:pt idx="223">
                  <c:v>27973</c:v>
                </c:pt>
                <c:pt idx="224">
                  <c:v>28004</c:v>
                </c:pt>
                <c:pt idx="225">
                  <c:v>28034</c:v>
                </c:pt>
                <c:pt idx="226">
                  <c:v>28065</c:v>
                </c:pt>
                <c:pt idx="227">
                  <c:v>28095</c:v>
                </c:pt>
                <c:pt idx="228">
                  <c:v>28126</c:v>
                </c:pt>
                <c:pt idx="229">
                  <c:v>28157</c:v>
                </c:pt>
                <c:pt idx="230">
                  <c:v>28185</c:v>
                </c:pt>
                <c:pt idx="231">
                  <c:v>28216</c:v>
                </c:pt>
                <c:pt idx="232">
                  <c:v>28246</c:v>
                </c:pt>
                <c:pt idx="233">
                  <c:v>28277</c:v>
                </c:pt>
                <c:pt idx="234">
                  <c:v>28307</c:v>
                </c:pt>
                <c:pt idx="235">
                  <c:v>28338</c:v>
                </c:pt>
                <c:pt idx="236">
                  <c:v>28369</c:v>
                </c:pt>
                <c:pt idx="237">
                  <c:v>28399</c:v>
                </c:pt>
                <c:pt idx="238">
                  <c:v>28430</c:v>
                </c:pt>
                <c:pt idx="239">
                  <c:v>28460</c:v>
                </c:pt>
                <c:pt idx="240">
                  <c:v>28491</c:v>
                </c:pt>
                <c:pt idx="241">
                  <c:v>28522</c:v>
                </c:pt>
                <c:pt idx="242">
                  <c:v>28550</c:v>
                </c:pt>
                <c:pt idx="243">
                  <c:v>28581</c:v>
                </c:pt>
                <c:pt idx="244">
                  <c:v>28611</c:v>
                </c:pt>
                <c:pt idx="245">
                  <c:v>28642</c:v>
                </c:pt>
                <c:pt idx="246">
                  <c:v>28672</c:v>
                </c:pt>
                <c:pt idx="247">
                  <c:v>28703</c:v>
                </c:pt>
                <c:pt idx="248">
                  <c:v>28734</c:v>
                </c:pt>
                <c:pt idx="249">
                  <c:v>28764</c:v>
                </c:pt>
                <c:pt idx="250">
                  <c:v>28795</c:v>
                </c:pt>
                <c:pt idx="251">
                  <c:v>28825</c:v>
                </c:pt>
                <c:pt idx="252">
                  <c:v>28856</c:v>
                </c:pt>
                <c:pt idx="253">
                  <c:v>28887</c:v>
                </c:pt>
                <c:pt idx="254">
                  <c:v>28915</c:v>
                </c:pt>
                <c:pt idx="255">
                  <c:v>28946</c:v>
                </c:pt>
                <c:pt idx="256">
                  <c:v>28976</c:v>
                </c:pt>
                <c:pt idx="257">
                  <c:v>29007</c:v>
                </c:pt>
                <c:pt idx="258">
                  <c:v>29037</c:v>
                </c:pt>
                <c:pt idx="259">
                  <c:v>29068</c:v>
                </c:pt>
                <c:pt idx="260">
                  <c:v>29099</c:v>
                </c:pt>
                <c:pt idx="261">
                  <c:v>29129</c:v>
                </c:pt>
                <c:pt idx="262">
                  <c:v>29160</c:v>
                </c:pt>
                <c:pt idx="263">
                  <c:v>29190</c:v>
                </c:pt>
                <c:pt idx="264">
                  <c:v>29221</c:v>
                </c:pt>
                <c:pt idx="265">
                  <c:v>29252</c:v>
                </c:pt>
                <c:pt idx="266">
                  <c:v>29281</c:v>
                </c:pt>
                <c:pt idx="267">
                  <c:v>29312</c:v>
                </c:pt>
                <c:pt idx="268">
                  <c:v>29342</c:v>
                </c:pt>
                <c:pt idx="269">
                  <c:v>29373</c:v>
                </c:pt>
                <c:pt idx="270">
                  <c:v>29403</c:v>
                </c:pt>
                <c:pt idx="271">
                  <c:v>29434</c:v>
                </c:pt>
                <c:pt idx="272">
                  <c:v>29465</c:v>
                </c:pt>
                <c:pt idx="273">
                  <c:v>29495</c:v>
                </c:pt>
                <c:pt idx="274">
                  <c:v>29526</c:v>
                </c:pt>
                <c:pt idx="275">
                  <c:v>29556</c:v>
                </c:pt>
                <c:pt idx="276">
                  <c:v>29587</c:v>
                </c:pt>
                <c:pt idx="277">
                  <c:v>29618</c:v>
                </c:pt>
                <c:pt idx="278">
                  <c:v>29646</c:v>
                </c:pt>
                <c:pt idx="279">
                  <c:v>29677</c:v>
                </c:pt>
                <c:pt idx="280">
                  <c:v>29707</c:v>
                </c:pt>
                <c:pt idx="281">
                  <c:v>29738</c:v>
                </c:pt>
                <c:pt idx="282">
                  <c:v>29768</c:v>
                </c:pt>
                <c:pt idx="283">
                  <c:v>29799</c:v>
                </c:pt>
                <c:pt idx="284">
                  <c:v>29830</c:v>
                </c:pt>
                <c:pt idx="285">
                  <c:v>29860</c:v>
                </c:pt>
                <c:pt idx="286">
                  <c:v>29891</c:v>
                </c:pt>
                <c:pt idx="287">
                  <c:v>29921</c:v>
                </c:pt>
                <c:pt idx="288">
                  <c:v>29952</c:v>
                </c:pt>
                <c:pt idx="289">
                  <c:v>29983</c:v>
                </c:pt>
                <c:pt idx="290">
                  <c:v>30011</c:v>
                </c:pt>
                <c:pt idx="291">
                  <c:v>30042</c:v>
                </c:pt>
                <c:pt idx="292">
                  <c:v>30072</c:v>
                </c:pt>
                <c:pt idx="293">
                  <c:v>30103</c:v>
                </c:pt>
                <c:pt idx="294">
                  <c:v>30133</c:v>
                </c:pt>
                <c:pt idx="295">
                  <c:v>30164</c:v>
                </c:pt>
                <c:pt idx="296">
                  <c:v>30195</c:v>
                </c:pt>
                <c:pt idx="297">
                  <c:v>30225</c:v>
                </c:pt>
                <c:pt idx="298">
                  <c:v>30256</c:v>
                </c:pt>
                <c:pt idx="299">
                  <c:v>30286</c:v>
                </c:pt>
                <c:pt idx="300">
                  <c:v>30317</c:v>
                </c:pt>
                <c:pt idx="301">
                  <c:v>30348</c:v>
                </c:pt>
                <c:pt idx="302">
                  <c:v>30376</c:v>
                </c:pt>
                <c:pt idx="303">
                  <c:v>30407</c:v>
                </c:pt>
                <c:pt idx="304">
                  <c:v>30437</c:v>
                </c:pt>
                <c:pt idx="305">
                  <c:v>30468</c:v>
                </c:pt>
                <c:pt idx="306">
                  <c:v>30498</c:v>
                </c:pt>
                <c:pt idx="307">
                  <c:v>30529</c:v>
                </c:pt>
                <c:pt idx="308">
                  <c:v>30560</c:v>
                </c:pt>
                <c:pt idx="309">
                  <c:v>30590</c:v>
                </c:pt>
                <c:pt idx="310">
                  <c:v>30621</c:v>
                </c:pt>
                <c:pt idx="311">
                  <c:v>30651</c:v>
                </c:pt>
                <c:pt idx="312">
                  <c:v>30682</c:v>
                </c:pt>
                <c:pt idx="313">
                  <c:v>30713</c:v>
                </c:pt>
                <c:pt idx="314">
                  <c:v>30742</c:v>
                </c:pt>
                <c:pt idx="315">
                  <c:v>30773</c:v>
                </c:pt>
                <c:pt idx="316">
                  <c:v>30803</c:v>
                </c:pt>
                <c:pt idx="317">
                  <c:v>30834</c:v>
                </c:pt>
                <c:pt idx="318">
                  <c:v>30864</c:v>
                </c:pt>
                <c:pt idx="319">
                  <c:v>30895</c:v>
                </c:pt>
                <c:pt idx="320">
                  <c:v>30926</c:v>
                </c:pt>
                <c:pt idx="321">
                  <c:v>30956</c:v>
                </c:pt>
                <c:pt idx="322">
                  <c:v>30987</c:v>
                </c:pt>
                <c:pt idx="323">
                  <c:v>31017</c:v>
                </c:pt>
                <c:pt idx="324">
                  <c:v>31048</c:v>
                </c:pt>
                <c:pt idx="325">
                  <c:v>31079</c:v>
                </c:pt>
                <c:pt idx="326">
                  <c:v>31107</c:v>
                </c:pt>
                <c:pt idx="327">
                  <c:v>31138</c:v>
                </c:pt>
                <c:pt idx="328">
                  <c:v>31168</c:v>
                </c:pt>
                <c:pt idx="329">
                  <c:v>31199</c:v>
                </c:pt>
                <c:pt idx="330">
                  <c:v>31229</c:v>
                </c:pt>
                <c:pt idx="331">
                  <c:v>31260</c:v>
                </c:pt>
                <c:pt idx="332">
                  <c:v>31291</c:v>
                </c:pt>
                <c:pt idx="333">
                  <c:v>31321</c:v>
                </c:pt>
                <c:pt idx="334">
                  <c:v>31352</c:v>
                </c:pt>
                <c:pt idx="335">
                  <c:v>31382</c:v>
                </c:pt>
                <c:pt idx="336">
                  <c:v>31413</c:v>
                </c:pt>
                <c:pt idx="337">
                  <c:v>31444</c:v>
                </c:pt>
                <c:pt idx="338">
                  <c:v>31472</c:v>
                </c:pt>
                <c:pt idx="339">
                  <c:v>31503</c:v>
                </c:pt>
                <c:pt idx="340">
                  <c:v>31533</c:v>
                </c:pt>
                <c:pt idx="341">
                  <c:v>31564</c:v>
                </c:pt>
                <c:pt idx="342">
                  <c:v>31594</c:v>
                </c:pt>
                <c:pt idx="343">
                  <c:v>31625</c:v>
                </c:pt>
                <c:pt idx="344">
                  <c:v>31656</c:v>
                </c:pt>
                <c:pt idx="345">
                  <c:v>31686</c:v>
                </c:pt>
                <c:pt idx="346">
                  <c:v>31717</c:v>
                </c:pt>
                <c:pt idx="347">
                  <c:v>31747</c:v>
                </c:pt>
                <c:pt idx="348">
                  <c:v>31778</c:v>
                </c:pt>
                <c:pt idx="349">
                  <c:v>31809</c:v>
                </c:pt>
                <c:pt idx="350">
                  <c:v>31837</c:v>
                </c:pt>
                <c:pt idx="351">
                  <c:v>31868</c:v>
                </c:pt>
                <c:pt idx="352">
                  <c:v>31898</c:v>
                </c:pt>
                <c:pt idx="353">
                  <c:v>31929</c:v>
                </c:pt>
                <c:pt idx="354">
                  <c:v>31959</c:v>
                </c:pt>
                <c:pt idx="355">
                  <c:v>31990</c:v>
                </c:pt>
                <c:pt idx="356">
                  <c:v>32021</c:v>
                </c:pt>
                <c:pt idx="357">
                  <c:v>32051</c:v>
                </c:pt>
                <c:pt idx="358">
                  <c:v>32082</c:v>
                </c:pt>
                <c:pt idx="359">
                  <c:v>32112</c:v>
                </c:pt>
                <c:pt idx="360">
                  <c:v>32143</c:v>
                </c:pt>
                <c:pt idx="361">
                  <c:v>32174</c:v>
                </c:pt>
                <c:pt idx="362">
                  <c:v>32203</c:v>
                </c:pt>
                <c:pt idx="363">
                  <c:v>32234</c:v>
                </c:pt>
                <c:pt idx="364">
                  <c:v>32264</c:v>
                </c:pt>
                <c:pt idx="365">
                  <c:v>32295</c:v>
                </c:pt>
                <c:pt idx="366">
                  <c:v>32325</c:v>
                </c:pt>
                <c:pt idx="367">
                  <c:v>32356</c:v>
                </c:pt>
                <c:pt idx="368">
                  <c:v>32387</c:v>
                </c:pt>
                <c:pt idx="369">
                  <c:v>32417</c:v>
                </c:pt>
                <c:pt idx="370">
                  <c:v>32448</c:v>
                </c:pt>
                <c:pt idx="371">
                  <c:v>32478</c:v>
                </c:pt>
                <c:pt idx="372">
                  <c:v>32509</c:v>
                </c:pt>
                <c:pt idx="373">
                  <c:v>32540</c:v>
                </c:pt>
                <c:pt idx="374">
                  <c:v>32568</c:v>
                </c:pt>
                <c:pt idx="375">
                  <c:v>32599</c:v>
                </c:pt>
                <c:pt idx="376">
                  <c:v>32629</c:v>
                </c:pt>
                <c:pt idx="377">
                  <c:v>32660</c:v>
                </c:pt>
                <c:pt idx="378">
                  <c:v>32690</c:v>
                </c:pt>
                <c:pt idx="379">
                  <c:v>32721</c:v>
                </c:pt>
                <c:pt idx="380">
                  <c:v>32752</c:v>
                </c:pt>
                <c:pt idx="381">
                  <c:v>32782</c:v>
                </c:pt>
                <c:pt idx="382">
                  <c:v>32813</c:v>
                </c:pt>
                <c:pt idx="383">
                  <c:v>32843</c:v>
                </c:pt>
                <c:pt idx="384">
                  <c:v>32874</c:v>
                </c:pt>
                <c:pt idx="385">
                  <c:v>32905</c:v>
                </c:pt>
                <c:pt idx="386">
                  <c:v>32933</c:v>
                </c:pt>
                <c:pt idx="387">
                  <c:v>32964</c:v>
                </c:pt>
                <c:pt idx="388">
                  <c:v>32994</c:v>
                </c:pt>
                <c:pt idx="389">
                  <c:v>33025</c:v>
                </c:pt>
                <c:pt idx="390">
                  <c:v>33055</c:v>
                </c:pt>
                <c:pt idx="391">
                  <c:v>33086</c:v>
                </c:pt>
                <c:pt idx="392">
                  <c:v>33117</c:v>
                </c:pt>
                <c:pt idx="393">
                  <c:v>33147</c:v>
                </c:pt>
                <c:pt idx="394">
                  <c:v>33178</c:v>
                </c:pt>
                <c:pt idx="395">
                  <c:v>33208</c:v>
                </c:pt>
                <c:pt idx="396">
                  <c:v>33239</c:v>
                </c:pt>
                <c:pt idx="397">
                  <c:v>33270</c:v>
                </c:pt>
                <c:pt idx="398">
                  <c:v>33298</c:v>
                </c:pt>
                <c:pt idx="399">
                  <c:v>33329</c:v>
                </c:pt>
                <c:pt idx="400">
                  <c:v>33359</c:v>
                </c:pt>
                <c:pt idx="401">
                  <c:v>33390</c:v>
                </c:pt>
                <c:pt idx="402">
                  <c:v>33420</c:v>
                </c:pt>
                <c:pt idx="403">
                  <c:v>33451</c:v>
                </c:pt>
                <c:pt idx="404">
                  <c:v>33482</c:v>
                </c:pt>
                <c:pt idx="405">
                  <c:v>33512</c:v>
                </c:pt>
                <c:pt idx="406">
                  <c:v>33543</c:v>
                </c:pt>
                <c:pt idx="407">
                  <c:v>33573</c:v>
                </c:pt>
                <c:pt idx="408">
                  <c:v>33604</c:v>
                </c:pt>
                <c:pt idx="409">
                  <c:v>33635</c:v>
                </c:pt>
                <c:pt idx="410">
                  <c:v>33664</c:v>
                </c:pt>
                <c:pt idx="411">
                  <c:v>33695</c:v>
                </c:pt>
                <c:pt idx="412">
                  <c:v>33725</c:v>
                </c:pt>
                <c:pt idx="413">
                  <c:v>33756</c:v>
                </c:pt>
                <c:pt idx="414">
                  <c:v>33786</c:v>
                </c:pt>
                <c:pt idx="415">
                  <c:v>33817</c:v>
                </c:pt>
                <c:pt idx="416">
                  <c:v>33848</c:v>
                </c:pt>
                <c:pt idx="417">
                  <c:v>33878</c:v>
                </c:pt>
                <c:pt idx="418">
                  <c:v>33909</c:v>
                </c:pt>
                <c:pt idx="419">
                  <c:v>33939</c:v>
                </c:pt>
                <c:pt idx="420">
                  <c:v>33970</c:v>
                </c:pt>
                <c:pt idx="421">
                  <c:v>34001</c:v>
                </c:pt>
                <c:pt idx="422">
                  <c:v>34029</c:v>
                </c:pt>
                <c:pt idx="423">
                  <c:v>34060</c:v>
                </c:pt>
                <c:pt idx="424">
                  <c:v>34090</c:v>
                </c:pt>
                <c:pt idx="425">
                  <c:v>34121</c:v>
                </c:pt>
                <c:pt idx="426">
                  <c:v>34151</c:v>
                </c:pt>
                <c:pt idx="427">
                  <c:v>34182</c:v>
                </c:pt>
                <c:pt idx="428">
                  <c:v>34213</c:v>
                </c:pt>
                <c:pt idx="429">
                  <c:v>34243</c:v>
                </c:pt>
                <c:pt idx="430">
                  <c:v>34274</c:v>
                </c:pt>
                <c:pt idx="431">
                  <c:v>34304</c:v>
                </c:pt>
                <c:pt idx="432">
                  <c:v>34335</c:v>
                </c:pt>
                <c:pt idx="433">
                  <c:v>34366</c:v>
                </c:pt>
                <c:pt idx="434">
                  <c:v>34394</c:v>
                </c:pt>
                <c:pt idx="435">
                  <c:v>34425</c:v>
                </c:pt>
                <c:pt idx="436">
                  <c:v>34455</c:v>
                </c:pt>
                <c:pt idx="437">
                  <c:v>34486</c:v>
                </c:pt>
                <c:pt idx="438">
                  <c:v>34516</c:v>
                </c:pt>
                <c:pt idx="439">
                  <c:v>34547</c:v>
                </c:pt>
                <c:pt idx="440">
                  <c:v>34578</c:v>
                </c:pt>
                <c:pt idx="441">
                  <c:v>34608</c:v>
                </c:pt>
                <c:pt idx="442">
                  <c:v>34639</c:v>
                </c:pt>
                <c:pt idx="443">
                  <c:v>34669</c:v>
                </c:pt>
                <c:pt idx="444">
                  <c:v>34700</c:v>
                </c:pt>
                <c:pt idx="445">
                  <c:v>34731</c:v>
                </c:pt>
                <c:pt idx="446">
                  <c:v>34759</c:v>
                </c:pt>
                <c:pt idx="447">
                  <c:v>34790</c:v>
                </c:pt>
                <c:pt idx="448">
                  <c:v>34820</c:v>
                </c:pt>
                <c:pt idx="449">
                  <c:v>34851</c:v>
                </c:pt>
                <c:pt idx="450">
                  <c:v>34881</c:v>
                </c:pt>
                <c:pt idx="451">
                  <c:v>34912</c:v>
                </c:pt>
                <c:pt idx="452">
                  <c:v>34943</c:v>
                </c:pt>
                <c:pt idx="453">
                  <c:v>34973</c:v>
                </c:pt>
                <c:pt idx="454">
                  <c:v>35004</c:v>
                </c:pt>
                <c:pt idx="455">
                  <c:v>35034</c:v>
                </c:pt>
                <c:pt idx="456">
                  <c:v>35065</c:v>
                </c:pt>
                <c:pt idx="457">
                  <c:v>35096</c:v>
                </c:pt>
                <c:pt idx="458">
                  <c:v>35125</c:v>
                </c:pt>
                <c:pt idx="459">
                  <c:v>35156</c:v>
                </c:pt>
                <c:pt idx="460">
                  <c:v>35186</c:v>
                </c:pt>
                <c:pt idx="461">
                  <c:v>35217</c:v>
                </c:pt>
                <c:pt idx="462">
                  <c:v>35247</c:v>
                </c:pt>
                <c:pt idx="463">
                  <c:v>35278</c:v>
                </c:pt>
                <c:pt idx="464">
                  <c:v>35309</c:v>
                </c:pt>
                <c:pt idx="465">
                  <c:v>35339</c:v>
                </c:pt>
                <c:pt idx="466">
                  <c:v>35370</c:v>
                </c:pt>
                <c:pt idx="467">
                  <c:v>35400</c:v>
                </c:pt>
                <c:pt idx="468">
                  <c:v>35431</c:v>
                </c:pt>
                <c:pt idx="469">
                  <c:v>35462</c:v>
                </c:pt>
                <c:pt idx="470">
                  <c:v>35490</c:v>
                </c:pt>
                <c:pt idx="471">
                  <c:v>35521</c:v>
                </c:pt>
                <c:pt idx="472">
                  <c:v>35551</c:v>
                </c:pt>
                <c:pt idx="473">
                  <c:v>35582</c:v>
                </c:pt>
                <c:pt idx="474">
                  <c:v>35612</c:v>
                </c:pt>
                <c:pt idx="475">
                  <c:v>35643</c:v>
                </c:pt>
                <c:pt idx="476">
                  <c:v>35674</c:v>
                </c:pt>
                <c:pt idx="477">
                  <c:v>35704</c:v>
                </c:pt>
                <c:pt idx="478">
                  <c:v>35735</c:v>
                </c:pt>
                <c:pt idx="479">
                  <c:v>35765</c:v>
                </c:pt>
                <c:pt idx="480">
                  <c:v>35796</c:v>
                </c:pt>
                <c:pt idx="481">
                  <c:v>35827</c:v>
                </c:pt>
                <c:pt idx="482">
                  <c:v>35855</c:v>
                </c:pt>
                <c:pt idx="483">
                  <c:v>35886</c:v>
                </c:pt>
                <c:pt idx="484">
                  <c:v>35916</c:v>
                </c:pt>
                <c:pt idx="485">
                  <c:v>35947</c:v>
                </c:pt>
                <c:pt idx="486">
                  <c:v>35977</c:v>
                </c:pt>
                <c:pt idx="487">
                  <c:v>36008</c:v>
                </c:pt>
                <c:pt idx="488">
                  <c:v>36039</c:v>
                </c:pt>
                <c:pt idx="489">
                  <c:v>36069</c:v>
                </c:pt>
                <c:pt idx="490">
                  <c:v>36100</c:v>
                </c:pt>
                <c:pt idx="491">
                  <c:v>36130</c:v>
                </c:pt>
                <c:pt idx="492">
                  <c:v>36161</c:v>
                </c:pt>
                <c:pt idx="493">
                  <c:v>36192</c:v>
                </c:pt>
                <c:pt idx="494">
                  <c:v>36220</c:v>
                </c:pt>
                <c:pt idx="495">
                  <c:v>36251</c:v>
                </c:pt>
                <c:pt idx="496">
                  <c:v>36281</c:v>
                </c:pt>
                <c:pt idx="497">
                  <c:v>36312</c:v>
                </c:pt>
                <c:pt idx="498">
                  <c:v>36342</c:v>
                </c:pt>
                <c:pt idx="499">
                  <c:v>36373</c:v>
                </c:pt>
                <c:pt idx="500">
                  <c:v>36404</c:v>
                </c:pt>
                <c:pt idx="501">
                  <c:v>36434</c:v>
                </c:pt>
                <c:pt idx="502">
                  <c:v>36465</c:v>
                </c:pt>
                <c:pt idx="503">
                  <c:v>36495</c:v>
                </c:pt>
                <c:pt idx="504">
                  <c:v>36526</c:v>
                </c:pt>
                <c:pt idx="505">
                  <c:v>36557</c:v>
                </c:pt>
                <c:pt idx="506">
                  <c:v>36586</c:v>
                </c:pt>
                <c:pt idx="507">
                  <c:v>36617</c:v>
                </c:pt>
                <c:pt idx="508">
                  <c:v>36647</c:v>
                </c:pt>
                <c:pt idx="509">
                  <c:v>36678</c:v>
                </c:pt>
                <c:pt idx="510">
                  <c:v>36708</c:v>
                </c:pt>
                <c:pt idx="511">
                  <c:v>36739</c:v>
                </c:pt>
                <c:pt idx="512">
                  <c:v>36770</c:v>
                </c:pt>
                <c:pt idx="513">
                  <c:v>36800</c:v>
                </c:pt>
                <c:pt idx="514">
                  <c:v>36831</c:v>
                </c:pt>
                <c:pt idx="515">
                  <c:v>36861</c:v>
                </c:pt>
                <c:pt idx="516">
                  <c:v>36892</c:v>
                </c:pt>
                <c:pt idx="517">
                  <c:v>36923</c:v>
                </c:pt>
                <c:pt idx="518">
                  <c:v>36951</c:v>
                </c:pt>
                <c:pt idx="519">
                  <c:v>36982</c:v>
                </c:pt>
                <c:pt idx="520">
                  <c:v>37012</c:v>
                </c:pt>
                <c:pt idx="521">
                  <c:v>37043</c:v>
                </c:pt>
                <c:pt idx="522">
                  <c:v>37073</c:v>
                </c:pt>
                <c:pt idx="523">
                  <c:v>37104</c:v>
                </c:pt>
                <c:pt idx="524">
                  <c:v>37135</c:v>
                </c:pt>
                <c:pt idx="525">
                  <c:v>37165</c:v>
                </c:pt>
                <c:pt idx="526">
                  <c:v>37196</c:v>
                </c:pt>
                <c:pt idx="527">
                  <c:v>37226</c:v>
                </c:pt>
                <c:pt idx="528">
                  <c:v>37257</c:v>
                </c:pt>
                <c:pt idx="529">
                  <c:v>37288</c:v>
                </c:pt>
                <c:pt idx="530">
                  <c:v>37316</c:v>
                </c:pt>
                <c:pt idx="531">
                  <c:v>37347</c:v>
                </c:pt>
                <c:pt idx="532">
                  <c:v>37377</c:v>
                </c:pt>
                <c:pt idx="533">
                  <c:v>37408</c:v>
                </c:pt>
                <c:pt idx="534">
                  <c:v>37438</c:v>
                </c:pt>
                <c:pt idx="535">
                  <c:v>37469</c:v>
                </c:pt>
                <c:pt idx="536">
                  <c:v>37500</c:v>
                </c:pt>
                <c:pt idx="537">
                  <c:v>37530</c:v>
                </c:pt>
                <c:pt idx="538">
                  <c:v>37561</c:v>
                </c:pt>
                <c:pt idx="539">
                  <c:v>37591</c:v>
                </c:pt>
                <c:pt idx="540">
                  <c:v>37622</c:v>
                </c:pt>
                <c:pt idx="541">
                  <c:v>37653</c:v>
                </c:pt>
                <c:pt idx="542">
                  <c:v>37681</c:v>
                </c:pt>
                <c:pt idx="543">
                  <c:v>37712</c:v>
                </c:pt>
                <c:pt idx="544">
                  <c:v>37742</c:v>
                </c:pt>
                <c:pt idx="545">
                  <c:v>37773</c:v>
                </c:pt>
                <c:pt idx="546">
                  <c:v>37803</c:v>
                </c:pt>
                <c:pt idx="547">
                  <c:v>37834</c:v>
                </c:pt>
                <c:pt idx="548">
                  <c:v>37865</c:v>
                </c:pt>
                <c:pt idx="549">
                  <c:v>37895</c:v>
                </c:pt>
                <c:pt idx="550">
                  <c:v>37926</c:v>
                </c:pt>
                <c:pt idx="551">
                  <c:v>37956</c:v>
                </c:pt>
                <c:pt idx="552">
                  <c:v>37987</c:v>
                </c:pt>
                <c:pt idx="553">
                  <c:v>38018</c:v>
                </c:pt>
                <c:pt idx="554">
                  <c:v>38047</c:v>
                </c:pt>
                <c:pt idx="555">
                  <c:v>38078</c:v>
                </c:pt>
                <c:pt idx="556">
                  <c:v>38108</c:v>
                </c:pt>
                <c:pt idx="557">
                  <c:v>38139</c:v>
                </c:pt>
                <c:pt idx="558">
                  <c:v>38169</c:v>
                </c:pt>
                <c:pt idx="559">
                  <c:v>38200</c:v>
                </c:pt>
                <c:pt idx="560">
                  <c:v>38231</c:v>
                </c:pt>
                <c:pt idx="561">
                  <c:v>38261</c:v>
                </c:pt>
                <c:pt idx="562">
                  <c:v>38292</c:v>
                </c:pt>
                <c:pt idx="563">
                  <c:v>38322</c:v>
                </c:pt>
                <c:pt idx="564">
                  <c:v>38353</c:v>
                </c:pt>
                <c:pt idx="565">
                  <c:v>38384</c:v>
                </c:pt>
                <c:pt idx="566">
                  <c:v>38412</c:v>
                </c:pt>
                <c:pt idx="567">
                  <c:v>38443</c:v>
                </c:pt>
                <c:pt idx="568">
                  <c:v>38473</c:v>
                </c:pt>
                <c:pt idx="569">
                  <c:v>38504</c:v>
                </c:pt>
                <c:pt idx="570">
                  <c:v>38534</c:v>
                </c:pt>
                <c:pt idx="571">
                  <c:v>38565</c:v>
                </c:pt>
                <c:pt idx="572">
                  <c:v>38596</c:v>
                </c:pt>
                <c:pt idx="573">
                  <c:v>38626</c:v>
                </c:pt>
                <c:pt idx="574">
                  <c:v>38657</c:v>
                </c:pt>
                <c:pt idx="575">
                  <c:v>38687</c:v>
                </c:pt>
                <c:pt idx="576">
                  <c:v>38718</c:v>
                </c:pt>
                <c:pt idx="577">
                  <c:v>38749</c:v>
                </c:pt>
                <c:pt idx="578">
                  <c:v>38777</c:v>
                </c:pt>
                <c:pt idx="579">
                  <c:v>38808</c:v>
                </c:pt>
                <c:pt idx="580">
                  <c:v>38838</c:v>
                </c:pt>
                <c:pt idx="581">
                  <c:v>38869</c:v>
                </c:pt>
                <c:pt idx="582">
                  <c:v>38899</c:v>
                </c:pt>
                <c:pt idx="583">
                  <c:v>38930</c:v>
                </c:pt>
                <c:pt idx="584">
                  <c:v>38961</c:v>
                </c:pt>
                <c:pt idx="585">
                  <c:v>38991</c:v>
                </c:pt>
                <c:pt idx="586">
                  <c:v>39022</c:v>
                </c:pt>
                <c:pt idx="587">
                  <c:v>39052</c:v>
                </c:pt>
                <c:pt idx="588">
                  <c:v>39083</c:v>
                </c:pt>
                <c:pt idx="589">
                  <c:v>39114</c:v>
                </c:pt>
                <c:pt idx="590">
                  <c:v>39142</c:v>
                </c:pt>
                <c:pt idx="591">
                  <c:v>39173</c:v>
                </c:pt>
                <c:pt idx="592">
                  <c:v>39203</c:v>
                </c:pt>
                <c:pt idx="593">
                  <c:v>39234</c:v>
                </c:pt>
                <c:pt idx="594">
                  <c:v>39264</c:v>
                </c:pt>
                <c:pt idx="595">
                  <c:v>39295</c:v>
                </c:pt>
                <c:pt idx="596">
                  <c:v>39326</c:v>
                </c:pt>
                <c:pt idx="597">
                  <c:v>39356</c:v>
                </c:pt>
                <c:pt idx="598">
                  <c:v>39387</c:v>
                </c:pt>
                <c:pt idx="599">
                  <c:v>39417</c:v>
                </c:pt>
                <c:pt idx="600">
                  <c:v>39448</c:v>
                </c:pt>
                <c:pt idx="601">
                  <c:v>39479</c:v>
                </c:pt>
                <c:pt idx="602">
                  <c:v>39508</c:v>
                </c:pt>
                <c:pt idx="603">
                  <c:v>39539</c:v>
                </c:pt>
                <c:pt idx="604">
                  <c:v>39569</c:v>
                </c:pt>
                <c:pt idx="605">
                  <c:v>39600</c:v>
                </c:pt>
                <c:pt idx="606">
                  <c:v>39630</c:v>
                </c:pt>
                <c:pt idx="607">
                  <c:v>39661</c:v>
                </c:pt>
                <c:pt idx="608">
                  <c:v>39692</c:v>
                </c:pt>
                <c:pt idx="609">
                  <c:v>39722</c:v>
                </c:pt>
                <c:pt idx="610">
                  <c:v>39753</c:v>
                </c:pt>
                <c:pt idx="611">
                  <c:v>39783</c:v>
                </c:pt>
                <c:pt idx="612">
                  <c:v>39814</c:v>
                </c:pt>
                <c:pt idx="613">
                  <c:v>39845</c:v>
                </c:pt>
                <c:pt idx="614">
                  <c:v>39873</c:v>
                </c:pt>
                <c:pt idx="615">
                  <c:v>39904</c:v>
                </c:pt>
                <c:pt idx="616">
                  <c:v>39934</c:v>
                </c:pt>
                <c:pt idx="617">
                  <c:v>39965</c:v>
                </c:pt>
                <c:pt idx="618">
                  <c:v>39995</c:v>
                </c:pt>
                <c:pt idx="619">
                  <c:v>40026</c:v>
                </c:pt>
                <c:pt idx="620">
                  <c:v>40057</c:v>
                </c:pt>
                <c:pt idx="621">
                  <c:v>40087</c:v>
                </c:pt>
                <c:pt idx="622">
                  <c:v>40118</c:v>
                </c:pt>
                <c:pt idx="623">
                  <c:v>40148</c:v>
                </c:pt>
                <c:pt idx="624">
                  <c:v>40179</c:v>
                </c:pt>
                <c:pt idx="625">
                  <c:v>40210</c:v>
                </c:pt>
                <c:pt idx="626">
                  <c:v>40238</c:v>
                </c:pt>
                <c:pt idx="627">
                  <c:v>40269</c:v>
                </c:pt>
                <c:pt idx="628">
                  <c:v>40299</c:v>
                </c:pt>
                <c:pt idx="629">
                  <c:v>40330</c:v>
                </c:pt>
                <c:pt idx="630">
                  <c:v>40360</c:v>
                </c:pt>
                <c:pt idx="631">
                  <c:v>40391</c:v>
                </c:pt>
                <c:pt idx="632">
                  <c:v>40422</c:v>
                </c:pt>
                <c:pt idx="633">
                  <c:v>40452</c:v>
                </c:pt>
                <c:pt idx="634">
                  <c:v>40483</c:v>
                </c:pt>
                <c:pt idx="635">
                  <c:v>40513</c:v>
                </c:pt>
                <c:pt idx="636">
                  <c:v>40544</c:v>
                </c:pt>
                <c:pt idx="637">
                  <c:v>40575</c:v>
                </c:pt>
                <c:pt idx="638">
                  <c:v>40603</c:v>
                </c:pt>
                <c:pt idx="639">
                  <c:v>40634</c:v>
                </c:pt>
                <c:pt idx="640">
                  <c:v>40664</c:v>
                </c:pt>
                <c:pt idx="641">
                  <c:v>40695</c:v>
                </c:pt>
                <c:pt idx="642">
                  <c:v>40725</c:v>
                </c:pt>
                <c:pt idx="643">
                  <c:v>40756</c:v>
                </c:pt>
                <c:pt idx="644">
                  <c:v>40787</c:v>
                </c:pt>
                <c:pt idx="645">
                  <c:v>40817</c:v>
                </c:pt>
                <c:pt idx="646">
                  <c:v>40848</c:v>
                </c:pt>
                <c:pt idx="647">
                  <c:v>40878</c:v>
                </c:pt>
                <c:pt idx="648">
                  <c:v>40909</c:v>
                </c:pt>
                <c:pt idx="649">
                  <c:v>40940</c:v>
                </c:pt>
                <c:pt idx="650">
                  <c:v>40969</c:v>
                </c:pt>
                <c:pt idx="651">
                  <c:v>41000</c:v>
                </c:pt>
                <c:pt idx="652">
                  <c:v>41030</c:v>
                </c:pt>
                <c:pt idx="653">
                  <c:v>41061</c:v>
                </c:pt>
                <c:pt idx="654">
                  <c:v>41091</c:v>
                </c:pt>
                <c:pt idx="655">
                  <c:v>41122</c:v>
                </c:pt>
                <c:pt idx="656">
                  <c:v>41153</c:v>
                </c:pt>
                <c:pt idx="657">
                  <c:v>41183</c:v>
                </c:pt>
                <c:pt idx="658">
                  <c:v>41214</c:v>
                </c:pt>
                <c:pt idx="659">
                  <c:v>41244</c:v>
                </c:pt>
                <c:pt idx="660">
                  <c:v>41275</c:v>
                </c:pt>
                <c:pt idx="661">
                  <c:v>41306</c:v>
                </c:pt>
                <c:pt idx="662">
                  <c:v>41334</c:v>
                </c:pt>
                <c:pt idx="663">
                  <c:v>41365</c:v>
                </c:pt>
                <c:pt idx="664">
                  <c:v>41395</c:v>
                </c:pt>
                <c:pt idx="665">
                  <c:v>41426</c:v>
                </c:pt>
                <c:pt idx="666">
                  <c:v>41456</c:v>
                </c:pt>
                <c:pt idx="667">
                  <c:v>41487</c:v>
                </c:pt>
                <c:pt idx="668">
                  <c:v>41518</c:v>
                </c:pt>
                <c:pt idx="669">
                  <c:v>41548</c:v>
                </c:pt>
                <c:pt idx="670">
                  <c:v>41579</c:v>
                </c:pt>
                <c:pt idx="671">
                  <c:v>41609</c:v>
                </c:pt>
                <c:pt idx="672">
                  <c:v>41640</c:v>
                </c:pt>
                <c:pt idx="673">
                  <c:v>41671</c:v>
                </c:pt>
                <c:pt idx="674">
                  <c:v>41699</c:v>
                </c:pt>
                <c:pt idx="675">
                  <c:v>41730</c:v>
                </c:pt>
                <c:pt idx="676">
                  <c:v>41760</c:v>
                </c:pt>
                <c:pt idx="677">
                  <c:v>41791</c:v>
                </c:pt>
                <c:pt idx="678">
                  <c:v>41821</c:v>
                </c:pt>
                <c:pt idx="679">
                  <c:v>41852</c:v>
                </c:pt>
                <c:pt idx="680">
                  <c:v>41883</c:v>
                </c:pt>
                <c:pt idx="681">
                  <c:v>41913</c:v>
                </c:pt>
                <c:pt idx="682">
                  <c:v>41944</c:v>
                </c:pt>
                <c:pt idx="683">
                  <c:v>41974</c:v>
                </c:pt>
                <c:pt idx="684">
                  <c:v>42005</c:v>
                </c:pt>
                <c:pt idx="685">
                  <c:v>42036</c:v>
                </c:pt>
                <c:pt idx="686">
                  <c:v>42064</c:v>
                </c:pt>
                <c:pt idx="687">
                  <c:v>42095</c:v>
                </c:pt>
                <c:pt idx="688">
                  <c:v>42125</c:v>
                </c:pt>
                <c:pt idx="689">
                  <c:v>42156</c:v>
                </c:pt>
                <c:pt idx="690">
                  <c:v>42186</c:v>
                </c:pt>
                <c:pt idx="691">
                  <c:v>42217</c:v>
                </c:pt>
                <c:pt idx="692">
                  <c:v>42248</c:v>
                </c:pt>
                <c:pt idx="693">
                  <c:v>42278</c:v>
                </c:pt>
                <c:pt idx="694">
                  <c:v>42309</c:v>
                </c:pt>
                <c:pt idx="695">
                  <c:v>42339</c:v>
                </c:pt>
                <c:pt idx="696">
                  <c:v>42370</c:v>
                </c:pt>
                <c:pt idx="697">
                  <c:v>42401</c:v>
                </c:pt>
                <c:pt idx="698">
                  <c:v>42430</c:v>
                </c:pt>
                <c:pt idx="699">
                  <c:v>42461</c:v>
                </c:pt>
                <c:pt idx="700">
                  <c:v>42491</c:v>
                </c:pt>
                <c:pt idx="701">
                  <c:v>42522</c:v>
                </c:pt>
                <c:pt idx="702">
                  <c:v>42552</c:v>
                </c:pt>
                <c:pt idx="703">
                  <c:v>42583</c:v>
                </c:pt>
                <c:pt idx="704">
                  <c:v>42614</c:v>
                </c:pt>
                <c:pt idx="705">
                  <c:v>42644</c:v>
                </c:pt>
                <c:pt idx="706">
                  <c:v>42675</c:v>
                </c:pt>
                <c:pt idx="707">
                  <c:v>42705</c:v>
                </c:pt>
                <c:pt idx="708">
                  <c:v>42736</c:v>
                </c:pt>
                <c:pt idx="709">
                  <c:v>42767</c:v>
                </c:pt>
                <c:pt idx="710">
                  <c:v>42795</c:v>
                </c:pt>
                <c:pt idx="711">
                  <c:v>42826</c:v>
                </c:pt>
                <c:pt idx="712">
                  <c:v>42856</c:v>
                </c:pt>
                <c:pt idx="713">
                  <c:v>42887</c:v>
                </c:pt>
                <c:pt idx="714">
                  <c:v>42917</c:v>
                </c:pt>
                <c:pt idx="715">
                  <c:v>42948</c:v>
                </c:pt>
                <c:pt idx="716">
                  <c:v>42979</c:v>
                </c:pt>
                <c:pt idx="717">
                  <c:v>43009</c:v>
                </c:pt>
                <c:pt idx="718">
                  <c:v>43040</c:v>
                </c:pt>
                <c:pt idx="719">
                  <c:v>43070</c:v>
                </c:pt>
                <c:pt idx="720">
                  <c:v>43101</c:v>
                </c:pt>
                <c:pt idx="721">
                  <c:v>43132</c:v>
                </c:pt>
                <c:pt idx="722">
                  <c:v>43160</c:v>
                </c:pt>
                <c:pt idx="723">
                  <c:v>43191</c:v>
                </c:pt>
                <c:pt idx="724">
                  <c:v>43221</c:v>
                </c:pt>
                <c:pt idx="725">
                  <c:v>43252</c:v>
                </c:pt>
                <c:pt idx="726">
                  <c:v>43282</c:v>
                </c:pt>
                <c:pt idx="727">
                  <c:v>43313</c:v>
                </c:pt>
                <c:pt idx="728">
                  <c:v>43344</c:v>
                </c:pt>
                <c:pt idx="729">
                  <c:v>43374</c:v>
                </c:pt>
                <c:pt idx="730">
                  <c:v>43405</c:v>
                </c:pt>
                <c:pt idx="731">
                  <c:v>43435</c:v>
                </c:pt>
                <c:pt idx="732">
                  <c:v>43466</c:v>
                </c:pt>
                <c:pt idx="733">
                  <c:v>43497</c:v>
                </c:pt>
                <c:pt idx="734">
                  <c:v>43525</c:v>
                </c:pt>
                <c:pt idx="735">
                  <c:v>43556</c:v>
                </c:pt>
                <c:pt idx="736">
                  <c:v>43586</c:v>
                </c:pt>
                <c:pt idx="737">
                  <c:v>43617</c:v>
                </c:pt>
                <c:pt idx="738">
                  <c:v>43647</c:v>
                </c:pt>
                <c:pt idx="739">
                  <c:v>43678</c:v>
                </c:pt>
                <c:pt idx="740">
                  <c:v>43709</c:v>
                </c:pt>
                <c:pt idx="741">
                  <c:v>43739</c:v>
                </c:pt>
                <c:pt idx="742">
                  <c:v>43770</c:v>
                </c:pt>
                <c:pt idx="743">
                  <c:v>43800</c:v>
                </c:pt>
                <c:pt idx="744">
                  <c:v>43831</c:v>
                </c:pt>
                <c:pt idx="745">
                  <c:v>43862</c:v>
                </c:pt>
                <c:pt idx="746">
                  <c:v>43891</c:v>
                </c:pt>
                <c:pt idx="747">
                  <c:v>43922</c:v>
                </c:pt>
                <c:pt idx="748">
                  <c:v>43952</c:v>
                </c:pt>
                <c:pt idx="749">
                  <c:v>43983</c:v>
                </c:pt>
                <c:pt idx="750">
                  <c:v>44013</c:v>
                </c:pt>
                <c:pt idx="751">
                  <c:v>44044</c:v>
                </c:pt>
                <c:pt idx="752">
                  <c:v>44075</c:v>
                </c:pt>
                <c:pt idx="753">
                  <c:v>44105</c:v>
                </c:pt>
                <c:pt idx="754">
                  <c:v>44136</c:v>
                </c:pt>
                <c:pt idx="755">
                  <c:v>44166</c:v>
                </c:pt>
                <c:pt idx="756">
                  <c:v>44197</c:v>
                </c:pt>
                <c:pt idx="757">
                  <c:v>44228</c:v>
                </c:pt>
                <c:pt idx="758">
                  <c:v>44256</c:v>
                </c:pt>
                <c:pt idx="759">
                  <c:v>44287</c:v>
                </c:pt>
                <c:pt idx="760">
                  <c:v>44317</c:v>
                </c:pt>
                <c:pt idx="761">
                  <c:v>44348</c:v>
                </c:pt>
                <c:pt idx="762">
                  <c:v>44378</c:v>
                </c:pt>
                <c:pt idx="763">
                  <c:v>44409</c:v>
                </c:pt>
                <c:pt idx="764">
                  <c:v>44440</c:v>
                </c:pt>
                <c:pt idx="765">
                  <c:v>44470</c:v>
                </c:pt>
                <c:pt idx="766">
                  <c:v>44501</c:v>
                </c:pt>
                <c:pt idx="767">
                  <c:v>44531</c:v>
                </c:pt>
                <c:pt idx="768">
                  <c:v>44562</c:v>
                </c:pt>
                <c:pt idx="769">
                  <c:v>44593</c:v>
                </c:pt>
                <c:pt idx="770">
                  <c:v>44621</c:v>
                </c:pt>
                <c:pt idx="771">
                  <c:v>44652</c:v>
                </c:pt>
                <c:pt idx="772">
                  <c:v>44682</c:v>
                </c:pt>
                <c:pt idx="773">
                  <c:v>44713</c:v>
                </c:pt>
                <c:pt idx="774">
                  <c:v>44743</c:v>
                </c:pt>
                <c:pt idx="775">
                  <c:v>44774</c:v>
                </c:pt>
                <c:pt idx="776">
                  <c:v>44805</c:v>
                </c:pt>
                <c:pt idx="777">
                  <c:v>44835</c:v>
                </c:pt>
                <c:pt idx="778">
                  <c:v>44866</c:v>
                </c:pt>
                <c:pt idx="779">
                  <c:v>44896</c:v>
                </c:pt>
                <c:pt idx="780">
                  <c:v>44927</c:v>
                </c:pt>
                <c:pt idx="781">
                  <c:v>44958</c:v>
                </c:pt>
                <c:pt idx="782">
                  <c:v>44986</c:v>
                </c:pt>
                <c:pt idx="783">
                  <c:v>45017</c:v>
                </c:pt>
                <c:pt idx="784">
                  <c:v>45047</c:v>
                </c:pt>
                <c:pt idx="785">
                  <c:v>45078</c:v>
                </c:pt>
                <c:pt idx="786">
                  <c:v>45108</c:v>
                </c:pt>
                <c:pt idx="787">
                  <c:v>45139</c:v>
                </c:pt>
                <c:pt idx="788">
                  <c:v>45170</c:v>
                </c:pt>
                <c:pt idx="789">
                  <c:v>45200</c:v>
                </c:pt>
                <c:pt idx="790">
                  <c:v>45231</c:v>
                </c:pt>
                <c:pt idx="791">
                  <c:v>45261</c:v>
                </c:pt>
                <c:pt idx="792">
                  <c:v>45292</c:v>
                </c:pt>
                <c:pt idx="793">
                  <c:v>45323</c:v>
                </c:pt>
                <c:pt idx="794">
                  <c:v>45352</c:v>
                </c:pt>
              </c:numCache>
            </c:numRef>
          </c:xVal>
          <c:yVal>
            <c:numRef>
              <c:f>KeelingKurve!$C$26:$C$820</c:f>
              <c:numCache>
                <c:formatCode>General</c:formatCode>
                <c:ptCount val="795"/>
                <c:pt idx="7">
                  <c:v>315.36999999999995</c:v>
                </c:pt>
                <c:pt idx="8">
                  <c:v>315.44833333333332</c:v>
                </c:pt>
                <c:pt idx="9">
                  <c:v>315.4708333333333</c:v>
                </c:pt>
                <c:pt idx="10">
                  <c:v>315.5358333333333</c:v>
                </c:pt>
                <c:pt idx="11">
                  <c:v>315.60916666666668</c:v>
                </c:pt>
                <c:pt idx="12">
                  <c:v>315.66500000000002</c:v>
                </c:pt>
                <c:pt idx="13">
                  <c:v>315.65416666666664</c:v>
                </c:pt>
                <c:pt idx="14">
                  <c:v>315.70666666666665</c:v>
                </c:pt>
                <c:pt idx="15">
                  <c:v>315.78250000000003</c:v>
                </c:pt>
                <c:pt idx="16">
                  <c:v>315.90583333333331</c:v>
                </c:pt>
                <c:pt idx="17">
                  <c:v>315.98166666666668</c:v>
                </c:pt>
                <c:pt idx="18">
                  <c:v>316.05250000000001</c:v>
                </c:pt>
                <c:pt idx="19">
                  <c:v>316.09333333333331</c:v>
                </c:pt>
                <c:pt idx="20">
                  <c:v>316.17083333333329</c:v>
                </c:pt>
                <c:pt idx="21">
                  <c:v>316.27999999999997</c:v>
                </c:pt>
                <c:pt idx="22">
                  <c:v>316.42499999999995</c:v>
                </c:pt>
                <c:pt idx="23">
                  <c:v>316.54416666666663</c:v>
                </c:pt>
                <c:pt idx="24">
                  <c:v>316.68083333333328</c:v>
                </c:pt>
                <c:pt idx="25">
                  <c:v>316.77249999999998</c:v>
                </c:pt>
                <c:pt idx="26">
                  <c:v>316.79999999999995</c:v>
                </c:pt>
                <c:pt idx="27">
                  <c:v>316.84166666666664</c:v>
                </c:pt>
                <c:pt idx="28">
                  <c:v>316.85750000000002</c:v>
                </c:pt>
                <c:pt idx="29">
                  <c:v>316.90833333333336</c:v>
                </c:pt>
                <c:pt idx="30">
                  <c:v>316.94666666666666</c:v>
                </c:pt>
                <c:pt idx="31">
                  <c:v>317.0066666666666</c:v>
                </c:pt>
                <c:pt idx="32">
                  <c:v>317.08666666666664</c:v>
                </c:pt>
                <c:pt idx="33">
                  <c:v>317.12416666666667</c:v>
                </c:pt>
                <c:pt idx="34">
                  <c:v>317.16999999999996</c:v>
                </c:pt>
                <c:pt idx="35">
                  <c:v>317.18583333333328</c:v>
                </c:pt>
                <c:pt idx="36">
                  <c:v>317.21749999999997</c:v>
                </c:pt>
                <c:pt idx="37">
                  <c:v>317.29166666666669</c:v>
                </c:pt>
                <c:pt idx="38">
                  <c:v>317.35999999999996</c:v>
                </c:pt>
                <c:pt idx="39">
                  <c:v>317.48333333333329</c:v>
                </c:pt>
                <c:pt idx="40">
                  <c:v>317.57499999999999</c:v>
                </c:pt>
                <c:pt idx="41">
                  <c:v>317.64333333333337</c:v>
                </c:pt>
                <c:pt idx="42">
                  <c:v>317.73083333333335</c:v>
                </c:pt>
                <c:pt idx="43">
                  <c:v>317.80166666666668</c:v>
                </c:pt>
                <c:pt idx="44">
                  <c:v>317.8966666666667</c:v>
                </c:pt>
                <c:pt idx="45">
                  <c:v>317.98750000000001</c:v>
                </c:pt>
                <c:pt idx="46">
                  <c:v>318.02416666666664</c:v>
                </c:pt>
                <c:pt idx="47">
                  <c:v>318.09499999999997</c:v>
                </c:pt>
                <c:pt idx="48">
                  <c:v>318.1825</c:v>
                </c:pt>
                <c:pt idx="49">
                  <c:v>318.23333333333335</c:v>
                </c:pt>
                <c:pt idx="50">
                  <c:v>318.33750000000003</c:v>
                </c:pt>
                <c:pt idx="51">
                  <c:v>318.34666666666664</c:v>
                </c:pt>
                <c:pt idx="52">
                  <c:v>318.39583333333337</c:v>
                </c:pt>
                <c:pt idx="53">
                  <c:v>318.45333333333332</c:v>
                </c:pt>
                <c:pt idx="54">
                  <c:v>318.52000000000004</c:v>
                </c:pt>
                <c:pt idx="55">
                  <c:v>318.56333333333339</c:v>
                </c:pt>
                <c:pt idx="56">
                  <c:v>318.57833333333332</c:v>
                </c:pt>
                <c:pt idx="57">
                  <c:v>318.64583333333331</c:v>
                </c:pt>
                <c:pt idx="58">
                  <c:v>318.7475</c:v>
                </c:pt>
                <c:pt idx="59">
                  <c:v>318.82</c:v>
                </c:pt>
                <c:pt idx="60">
                  <c:v>318.83083333333337</c:v>
                </c:pt>
                <c:pt idx="61">
                  <c:v>318.86166666666662</c:v>
                </c:pt>
                <c:pt idx="62">
                  <c:v>318.85916666666668</c:v>
                </c:pt>
                <c:pt idx="63">
                  <c:v>318.90666666666669</c:v>
                </c:pt>
                <c:pt idx="64">
                  <c:v>318.93833333333339</c:v>
                </c:pt>
                <c:pt idx="65">
                  <c:v>318.99250000000001</c:v>
                </c:pt>
                <c:pt idx="66">
                  <c:v>319.06166666666667</c:v>
                </c:pt>
                <c:pt idx="67">
                  <c:v>319.14250000000004</c:v>
                </c:pt>
                <c:pt idx="68">
                  <c:v>319.21666666666664</c:v>
                </c:pt>
                <c:pt idx="69">
                  <c:v>319.25500000000005</c:v>
                </c:pt>
                <c:pt idx="70">
                  <c:v>319.25583333333333</c:v>
                </c:pt>
                <c:pt idx="71">
                  <c:v>319.28916666666669</c:v>
                </c:pt>
                <c:pt idx="72">
                  <c:v>319.34750000000003</c:v>
                </c:pt>
                <c:pt idx="73">
                  <c:v>319.42416666666662</c:v>
                </c:pt>
                <c:pt idx="74">
                  <c:v>319.46583333333336</c:v>
                </c:pt>
                <c:pt idx="75">
                  <c:v>319.53916666666663</c:v>
                </c:pt>
                <c:pt idx="76">
                  <c:v>319.58999999999997</c:v>
                </c:pt>
                <c:pt idx="77">
                  <c:v>319.62</c:v>
                </c:pt>
                <c:pt idx="78">
                  <c:v>319.60916666666668</c:v>
                </c:pt>
                <c:pt idx="79">
                  <c:v>319.64249999999998</c:v>
                </c:pt>
                <c:pt idx="80">
                  <c:v>319.65416666666664</c:v>
                </c:pt>
                <c:pt idx="81">
                  <c:v>319.67916666666662</c:v>
                </c:pt>
                <c:pt idx="82">
                  <c:v>319.67249999999996</c:v>
                </c:pt>
                <c:pt idx="83">
                  <c:v>319.67083333333329</c:v>
                </c:pt>
                <c:pt idx="84">
                  <c:v>319.73499999999996</c:v>
                </c:pt>
                <c:pt idx="85">
                  <c:v>319.75</c:v>
                </c:pt>
                <c:pt idx="86">
                  <c:v>319.84250000000003</c:v>
                </c:pt>
                <c:pt idx="87">
                  <c:v>319.87833333333333</c:v>
                </c:pt>
                <c:pt idx="88">
                  <c:v>319.97750000000002</c:v>
                </c:pt>
                <c:pt idx="89">
                  <c:v>320.03666666666669</c:v>
                </c:pt>
                <c:pt idx="90">
                  <c:v>320.13499999999999</c:v>
                </c:pt>
                <c:pt idx="91">
                  <c:v>320.23166666666668</c:v>
                </c:pt>
                <c:pt idx="92">
                  <c:v>320.35666666666663</c:v>
                </c:pt>
                <c:pt idx="93">
                  <c:v>320.48666666666662</c:v>
                </c:pt>
                <c:pt idx="94">
                  <c:v>320.64583333333331</c:v>
                </c:pt>
                <c:pt idx="95">
                  <c:v>320.80249999999995</c:v>
                </c:pt>
                <c:pt idx="96">
                  <c:v>320.89916666666664</c:v>
                </c:pt>
                <c:pt idx="97">
                  <c:v>321.02333333333331</c:v>
                </c:pt>
                <c:pt idx="98">
                  <c:v>321.09166666666664</c:v>
                </c:pt>
                <c:pt idx="99">
                  <c:v>321.15833333333336</c:v>
                </c:pt>
                <c:pt idx="100">
                  <c:v>321.23416666666662</c:v>
                </c:pt>
                <c:pt idx="101">
                  <c:v>321.36749999999995</c:v>
                </c:pt>
                <c:pt idx="102">
                  <c:v>321.50999999999993</c:v>
                </c:pt>
                <c:pt idx="103">
                  <c:v>321.58499999999998</c:v>
                </c:pt>
                <c:pt idx="104">
                  <c:v>321.63833333333332</c:v>
                </c:pt>
                <c:pt idx="105">
                  <c:v>321.69749999999999</c:v>
                </c:pt>
                <c:pt idx="106">
                  <c:v>321.77416666666659</c:v>
                </c:pt>
                <c:pt idx="107">
                  <c:v>321.80250000000001</c:v>
                </c:pt>
                <c:pt idx="108">
                  <c:v>321.81666666666666</c:v>
                </c:pt>
                <c:pt idx="109">
                  <c:v>321.86333333333329</c:v>
                </c:pt>
                <c:pt idx="110">
                  <c:v>321.91416666666669</c:v>
                </c:pt>
                <c:pt idx="111">
                  <c:v>322.02166666666665</c:v>
                </c:pt>
                <c:pt idx="112">
                  <c:v>322.10083333333336</c:v>
                </c:pt>
                <c:pt idx="113">
                  <c:v>322.17916666666667</c:v>
                </c:pt>
                <c:pt idx="114">
                  <c:v>322.19916666666666</c:v>
                </c:pt>
                <c:pt idx="115">
                  <c:v>322.25333333333333</c:v>
                </c:pt>
                <c:pt idx="116">
                  <c:v>322.32499999999999</c:v>
                </c:pt>
                <c:pt idx="117">
                  <c:v>322.37583333333333</c:v>
                </c:pt>
                <c:pt idx="118">
                  <c:v>322.42333333333335</c:v>
                </c:pt>
                <c:pt idx="119">
                  <c:v>322.5291666666667</c:v>
                </c:pt>
                <c:pt idx="120">
                  <c:v>322.66249999999997</c:v>
                </c:pt>
                <c:pt idx="121">
                  <c:v>322.76166666666666</c:v>
                </c:pt>
                <c:pt idx="122">
                  <c:v>322.85166666666663</c:v>
                </c:pt>
                <c:pt idx="123">
                  <c:v>322.92333333333335</c:v>
                </c:pt>
                <c:pt idx="124">
                  <c:v>322.97250000000003</c:v>
                </c:pt>
                <c:pt idx="125">
                  <c:v>323.05</c:v>
                </c:pt>
                <c:pt idx="126">
                  <c:v>323.16916666666663</c:v>
                </c:pt>
                <c:pt idx="127">
                  <c:v>323.27416666666664</c:v>
                </c:pt>
                <c:pt idx="128">
                  <c:v>323.41916666666663</c:v>
                </c:pt>
                <c:pt idx="129">
                  <c:v>323.55583333333328</c:v>
                </c:pt>
                <c:pt idx="130">
                  <c:v>323.70666666666665</c:v>
                </c:pt>
                <c:pt idx="131">
                  <c:v>323.81916666666666</c:v>
                </c:pt>
                <c:pt idx="132">
                  <c:v>323.9641666666667</c:v>
                </c:pt>
                <c:pt idx="133">
                  <c:v>324.09333333333331</c:v>
                </c:pt>
                <c:pt idx="134">
                  <c:v>324.26416666666665</c:v>
                </c:pt>
                <c:pt idx="135">
                  <c:v>324.39166666666665</c:v>
                </c:pt>
                <c:pt idx="136">
                  <c:v>324.51916666666665</c:v>
                </c:pt>
                <c:pt idx="137">
                  <c:v>324.62083333333334</c:v>
                </c:pt>
                <c:pt idx="138">
                  <c:v>324.70916666666665</c:v>
                </c:pt>
                <c:pt idx="139">
                  <c:v>324.84083333333336</c:v>
                </c:pt>
                <c:pt idx="140">
                  <c:v>324.94916666666666</c:v>
                </c:pt>
                <c:pt idx="141">
                  <c:v>325.07166666666666</c:v>
                </c:pt>
                <c:pt idx="142">
                  <c:v>325.13</c:v>
                </c:pt>
                <c:pt idx="143">
                  <c:v>325.20999999999998</c:v>
                </c:pt>
                <c:pt idx="144">
                  <c:v>325.24833333333333</c:v>
                </c:pt>
                <c:pt idx="145">
                  <c:v>325.33333333333331</c:v>
                </c:pt>
                <c:pt idx="146">
                  <c:v>325.39333333333332</c:v>
                </c:pt>
                <c:pt idx="147">
                  <c:v>325.5</c:v>
                </c:pt>
                <c:pt idx="148">
                  <c:v>325.59666666666664</c:v>
                </c:pt>
                <c:pt idx="149">
                  <c:v>325.68166666666667</c:v>
                </c:pt>
                <c:pt idx="150">
                  <c:v>325.77416666666664</c:v>
                </c:pt>
                <c:pt idx="151">
                  <c:v>325.83250000000004</c:v>
                </c:pt>
                <c:pt idx="152">
                  <c:v>325.8533333333333</c:v>
                </c:pt>
                <c:pt idx="153">
                  <c:v>325.8241666666666</c:v>
                </c:pt>
                <c:pt idx="154">
                  <c:v>325.89499999999992</c:v>
                </c:pt>
                <c:pt idx="155">
                  <c:v>325.97000000000003</c:v>
                </c:pt>
                <c:pt idx="156">
                  <c:v>326.05500000000001</c:v>
                </c:pt>
                <c:pt idx="157">
                  <c:v>326.11750000000001</c:v>
                </c:pt>
                <c:pt idx="158">
                  <c:v>326.13916666666665</c:v>
                </c:pt>
                <c:pt idx="159">
                  <c:v>326.18083333333334</c:v>
                </c:pt>
                <c:pt idx="160">
                  <c:v>326.24666666666673</c:v>
                </c:pt>
                <c:pt idx="161">
                  <c:v>326.32</c:v>
                </c:pt>
                <c:pt idx="162">
                  <c:v>326.37</c:v>
                </c:pt>
                <c:pt idx="163">
                  <c:v>326.44833333333338</c:v>
                </c:pt>
                <c:pt idx="164">
                  <c:v>326.49583333333334</c:v>
                </c:pt>
                <c:pt idx="165">
                  <c:v>326.65750000000003</c:v>
                </c:pt>
                <c:pt idx="166">
                  <c:v>326.7525</c:v>
                </c:pt>
                <c:pt idx="167">
                  <c:v>326.79583333333341</c:v>
                </c:pt>
                <c:pt idx="168">
                  <c:v>326.85250000000002</c:v>
                </c:pt>
                <c:pt idx="169">
                  <c:v>326.92666666666673</c:v>
                </c:pt>
                <c:pt idx="170">
                  <c:v>327.05</c:v>
                </c:pt>
                <c:pt idx="171">
                  <c:v>327.18666666666667</c:v>
                </c:pt>
                <c:pt idx="172">
                  <c:v>327.32833333333332</c:v>
                </c:pt>
                <c:pt idx="173">
                  <c:v>327.45666666666665</c:v>
                </c:pt>
                <c:pt idx="174">
                  <c:v>327.60500000000002</c:v>
                </c:pt>
                <c:pt idx="175">
                  <c:v>327.76666666666671</c:v>
                </c:pt>
                <c:pt idx="176">
                  <c:v>327.97916666666669</c:v>
                </c:pt>
                <c:pt idx="177">
                  <c:v>328.12750000000005</c:v>
                </c:pt>
                <c:pt idx="178">
                  <c:v>328.32833333333338</c:v>
                </c:pt>
                <c:pt idx="179">
                  <c:v>328.57666666666671</c:v>
                </c:pt>
                <c:pt idx="180">
                  <c:v>328.8125</c:v>
                </c:pt>
                <c:pt idx="181">
                  <c:v>329.06166666666667</c:v>
                </c:pt>
                <c:pt idx="182">
                  <c:v>329.28500000000003</c:v>
                </c:pt>
                <c:pt idx="183">
                  <c:v>329.45083333333332</c:v>
                </c:pt>
                <c:pt idx="184">
                  <c:v>329.59</c:v>
                </c:pt>
                <c:pt idx="185">
                  <c:v>329.68166666666667</c:v>
                </c:pt>
                <c:pt idx="186">
                  <c:v>329.74916666666667</c:v>
                </c:pt>
                <c:pt idx="187">
                  <c:v>329.84416666666669</c:v>
                </c:pt>
                <c:pt idx="188">
                  <c:v>329.94333333333338</c:v>
                </c:pt>
                <c:pt idx="189">
                  <c:v>330.03916666666674</c:v>
                </c:pt>
                <c:pt idx="190">
                  <c:v>330.09833333333336</c:v>
                </c:pt>
                <c:pt idx="191">
                  <c:v>330.10916666666668</c:v>
                </c:pt>
                <c:pt idx="192">
                  <c:v>330.12583333333339</c:v>
                </c:pt>
                <c:pt idx="193">
                  <c:v>330.11250000000001</c:v>
                </c:pt>
                <c:pt idx="194">
                  <c:v>330.09666666666664</c:v>
                </c:pt>
                <c:pt idx="195">
                  <c:v>330.10416666666669</c:v>
                </c:pt>
                <c:pt idx="196">
                  <c:v>330.11583333333334</c:v>
                </c:pt>
                <c:pt idx="197">
                  <c:v>330.19333333333333</c:v>
                </c:pt>
                <c:pt idx="198">
                  <c:v>330.30749999999995</c:v>
                </c:pt>
                <c:pt idx="199">
                  <c:v>330.36999999999995</c:v>
                </c:pt>
                <c:pt idx="200">
                  <c:v>330.40749999999997</c:v>
                </c:pt>
                <c:pt idx="201">
                  <c:v>330.44583333333338</c:v>
                </c:pt>
                <c:pt idx="202">
                  <c:v>330.50916666666666</c:v>
                </c:pt>
                <c:pt idx="203">
                  <c:v>330.61083333333335</c:v>
                </c:pt>
                <c:pt idx="204">
                  <c:v>330.68583333333328</c:v>
                </c:pt>
                <c:pt idx="205">
                  <c:v>330.7525</c:v>
                </c:pt>
                <c:pt idx="206">
                  <c:v>330.84916666666663</c:v>
                </c:pt>
                <c:pt idx="207">
                  <c:v>330.93916666666667</c:v>
                </c:pt>
                <c:pt idx="208">
                  <c:v>331.02833333333331</c:v>
                </c:pt>
                <c:pt idx="209">
                  <c:v>331.12666666666672</c:v>
                </c:pt>
                <c:pt idx="210">
                  <c:v>331.19583333333333</c:v>
                </c:pt>
                <c:pt idx="211">
                  <c:v>331.30250000000001</c:v>
                </c:pt>
                <c:pt idx="212">
                  <c:v>331.42083333333341</c:v>
                </c:pt>
                <c:pt idx="213">
                  <c:v>331.55666666666667</c:v>
                </c:pt>
                <c:pt idx="214">
                  <c:v>331.62083333333339</c:v>
                </c:pt>
                <c:pt idx="215">
                  <c:v>331.66666666666674</c:v>
                </c:pt>
                <c:pt idx="216">
                  <c:v>331.75916666666672</c:v>
                </c:pt>
                <c:pt idx="217">
                  <c:v>331.82000000000005</c:v>
                </c:pt>
                <c:pt idx="218">
                  <c:v>331.85916666666668</c:v>
                </c:pt>
                <c:pt idx="219">
                  <c:v>331.88916666666665</c:v>
                </c:pt>
                <c:pt idx="220">
                  <c:v>331.95416666666665</c:v>
                </c:pt>
                <c:pt idx="221">
                  <c:v>332.02583333333331</c:v>
                </c:pt>
                <c:pt idx="222">
                  <c:v>332.11916666666667</c:v>
                </c:pt>
                <c:pt idx="223">
                  <c:v>332.15499999999992</c:v>
                </c:pt>
                <c:pt idx="224">
                  <c:v>332.2883333333333</c:v>
                </c:pt>
                <c:pt idx="225">
                  <c:v>332.40499999999997</c:v>
                </c:pt>
                <c:pt idx="226">
                  <c:v>332.58916666666664</c:v>
                </c:pt>
                <c:pt idx="227">
                  <c:v>332.77249999999998</c:v>
                </c:pt>
                <c:pt idx="228">
                  <c:v>332.92333333333329</c:v>
                </c:pt>
                <c:pt idx="229">
                  <c:v>333.08</c:v>
                </c:pt>
                <c:pt idx="230">
                  <c:v>333.27416666666664</c:v>
                </c:pt>
                <c:pt idx="231">
                  <c:v>333.48749999999995</c:v>
                </c:pt>
                <c:pt idx="232">
                  <c:v>333.67916666666662</c:v>
                </c:pt>
                <c:pt idx="233">
                  <c:v>333.84416666666664</c:v>
                </c:pt>
                <c:pt idx="234">
                  <c:v>334.03250000000003</c:v>
                </c:pt>
                <c:pt idx="235">
                  <c:v>334.20666666666671</c:v>
                </c:pt>
                <c:pt idx="236">
                  <c:v>334.34833333333336</c:v>
                </c:pt>
                <c:pt idx="237">
                  <c:v>334.47750000000002</c:v>
                </c:pt>
                <c:pt idx="238">
                  <c:v>334.56833333333333</c:v>
                </c:pt>
                <c:pt idx="239">
                  <c:v>334.72166666666664</c:v>
                </c:pt>
                <c:pt idx="240">
                  <c:v>334.85583333333335</c:v>
                </c:pt>
                <c:pt idx="241">
                  <c:v>335.01083333333332</c:v>
                </c:pt>
                <c:pt idx="242">
                  <c:v>335.1</c:v>
                </c:pt>
                <c:pt idx="243">
                  <c:v>335.19750000000005</c:v>
                </c:pt>
                <c:pt idx="244">
                  <c:v>335.30583333333334</c:v>
                </c:pt>
                <c:pt idx="245">
                  <c:v>335.41499999999996</c:v>
                </c:pt>
                <c:pt idx="246">
                  <c:v>335.51499999999999</c:v>
                </c:pt>
                <c:pt idx="247">
                  <c:v>335.63416666666666</c:v>
                </c:pt>
                <c:pt idx="248">
                  <c:v>335.76833333333332</c:v>
                </c:pt>
                <c:pt idx="249">
                  <c:v>335.86250000000001</c:v>
                </c:pt>
                <c:pt idx="250">
                  <c:v>335.96416666666664</c:v>
                </c:pt>
                <c:pt idx="251">
                  <c:v>336.06833333333338</c:v>
                </c:pt>
                <c:pt idx="252">
                  <c:v>336.15500000000003</c:v>
                </c:pt>
                <c:pt idx="253">
                  <c:v>336.26333333333338</c:v>
                </c:pt>
                <c:pt idx="254">
                  <c:v>336.39750000000009</c:v>
                </c:pt>
                <c:pt idx="255">
                  <c:v>336.54666666666668</c:v>
                </c:pt>
                <c:pt idx="256">
                  <c:v>336.67666666666668</c:v>
                </c:pt>
                <c:pt idx="257">
                  <c:v>336.83500000000004</c:v>
                </c:pt>
                <c:pt idx="258">
                  <c:v>336.98166666666668</c:v>
                </c:pt>
                <c:pt idx="259">
                  <c:v>337.11916666666667</c:v>
                </c:pt>
                <c:pt idx="260">
                  <c:v>337.26916666666671</c:v>
                </c:pt>
                <c:pt idx="261">
                  <c:v>337.44499999999999</c:v>
                </c:pt>
                <c:pt idx="262">
                  <c:v>337.62916666666666</c:v>
                </c:pt>
                <c:pt idx="263">
                  <c:v>337.80416666666667</c:v>
                </c:pt>
                <c:pt idx="264">
                  <c:v>337.96333333333331</c:v>
                </c:pt>
                <c:pt idx="265">
                  <c:v>338.12583333333328</c:v>
                </c:pt>
                <c:pt idx="266">
                  <c:v>338.31583333333327</c:v>
                </c:pt>
                <c:pt idx="267">
                  <c:v>338.47416666666663</c:v>
                </c:pt>
                <c:pt idx="268">
                  <c:v>338.63916666666665</c:v>
                </c:pt>
                <c:pt idx="269">
                  <c:v>338.76249999999999</c:v>
                </c:pt>
                <c:pt idx="270">
                  <c:v>338.87833333333333</c:v>
                </c:pt>
                <c:pt idx="271">
                  <c:v>339.06250000000006</c:v>
                </c:pt>
                <c:pt idx="272">
                  <c:v>339.19250000000005</c:v>
                </c:pt>
                <c:pt idx="273">
                  <c:v>339.33166666666671</c:v>
                </c:pt>
                <c:pt idx="274">
                  <c:v>339.4641666666667</c:v>
                </c:pt>
                <c:pt idx="275">
                  <c:v>339.5625</c:v>
                </c:pt>
                <c:pt idx="276">
                  <c:v>339.67666666666668</c:v>
                </c:pt>
                <c:pt idx="277">
                  <c:v>339.74416666666667</c:v>
                </c:pt>
                <c:pt idx="278">
                  <c:v>339.80249999999995</c:v>
                </c:pt>
                <c:pt idx="279">
                  <c:v>339.87833333333333</c:v>
                </c:pt>
                <c:pt idx="280">
                  <c:v>339.98416666666668</c:v>
                </c:pt>
                <c:pt idx="281">
                  <c:v>340.11916666666667</c:v>
                </c:pt>
                <c:pt idx="282">
                  <c:v>340.25583333333333</c:v>
                </c:pt>
                <c:pt idx="283">
                  <c:v>340.35666666666663</c:v>
                </c:pt>
                <c:pt idx="284">
                  <c:v>340.45249999999993</c:v>
                </c:pt>
                <c:pt idx="285">
                  <c:v>340.56583333333333</c:v>
                </c:pt>
                <c:pt idx="286">
                  <c:v>340.70999999999992</c:v>
                </c:pt>
                <c:pt idx="287">
                  <c:v>340.82166666666666</c:v>
                </c:pt>
                <c:pt idx="288">
                  <c:v>340.95500000000004</c:v>
                </c:pt>
                <c:pt idx="289">
                  <c:v>341.10166666666669</c:v>
                </c:pt>
                <c:pt idx="290">
                  <c:v>341.22</c:v>
                </c:pt>
                <c:pt idx="291">
                  <c:v>341.33333333333331</c:v>
                </c:pt>
                <c:pt idx="292">
                  <c:v>341.40583333333331</c:v>
                </c:pt>
                <c:pt idx="293">
                  <c:v>341.4783333333333</c:v>
                </c:pt>
                <c:pt idx="294">
                  <c:v>341.53166666666669</c:v>
                </c:pt>
                <c:pt idx="295">
                  <c:v>341.61666666666673</c:v>
                </c:pt>
                <c:pt idx="296">
                  <c:v>341.66583333333341</c:v>
                </c:pt>
                <c:pt idx="297">
                  <c:v>341.7858333333333</c:v>
                </c:pt>
                <c:pt idx="298">
                  <c:v>341.90000000000003</c:v>
                </c:pt>
                <c:pt idx="299">
                  <c:v>342.05666666666667</c:v>
                </c:pt>
                <c:pt idx="300">
                  <c:v>342.21499999999997</c:v>
                </c:pt>
                <c:pt idx="301">
                  <c:v>342.40416666666664</c:v>
                </c:pt>
                <c:pt idx="302">
                  <c:v>342.57833333333332</c:v>
                </c:pt>
                <c:pt idx="303">
                  <c:v>342.75499999999994</c:v>
                </c:pt>
                <c:pt idx="304">
                  <c:v>342.95083333333332</c:v>
                </c:pt>
                <c:pt idx="305">
                  <c:v>343.15249999999992</c:v>
                </c:pt>
                <c:pt idx="306">
                  <c:v>343.37249999999995</c:v>
                </c:pt>
                <c:pt idx="307">
                  <c:v>343.55083333333329</c:v>
                </c:pt>
                <c:pt idx="308">
                  <c:v>343.74333333333334</c:v>
                </c:pt>
                <c:pt idx="309">
                  <c:v>343.9083333333333</c:v>
                </c:pt>
                <c:pt idx="310">
                  <c:v>344.04416666666663</c:v>
                </c:pt>
                <c:pt idx="311">
                  <c:v>344.16083333333336</c:v>
                </c:pt>
                <c:pt idx="312">
                  <c:v>344.2833333333333</c:v>
                </c:pt>
                <c:pt idx="313">
                  <c:v>344.38583333333332</c:v>
                </c:pt>
                <c:pt idx="314">
                  <c:v>344.48</c:v>
                </c:pt>
                <c:pt idx="315">
                  <c:v>344.59083333333336</c:v>
                </c:pt>
                <c:pt idx="316">
                  <c:v>344.71749999999997</c:v>
                </c:pt>
                <c:pt idx="317">
                  <c:v>344.86750000000001</c:v>
                </c:pt>
                <c:pt idx="318">
                  <c:v>344.97333333333336</c:v>
                </c:pt>
                <c:pt idx="319">
                  <c:v>345.09750000000003</c:v>
                </c:pt>
                <c:pt idx="320">
                  <c:v>345.2833333333333</c:v>
                </c:pt>
                <c:pt idx="321">
                  <c:v>345.38999999999993</c:v>
                </c:pt>
                <c:pt idx="322">
                  <c:v>345.51583333333332</c:v>
                </c:pt>
                <c:pt idx="323">
                  <c:v>345.63999999999993</c:v>
                </c:pt>
                <c:pt idx="324">
                  <c:v>345.73250000000002</c:v>
                </c:pt>
                <c:pt idx="325">
                  <c:v>345.85916666666668</c:v>
                </c:pt>
                <c:pt idx="326">
                  <c:v>346.01583333333338</c:v>
                </c:pt>
                <c:pt idx="327">
                  <c:v>346.1400000000001</c:v>
                </c:pt>
                <c:pt idx="328">
                  <c:v>346.25833333333338</c:v>
                </c:pt>
                <c:pt idx="329">
                  <c:v>346.35166666666669</c:v>
                </c:pt>
                <c:pt idx="330">
                  <c:v>346.46</c:v>
                </c:pt>
                <c:pt idx="331">
                  <c:v>346.54916666666668</c:v>
                </c:pt>
                <c:pt idx="332">
                  <c:v>346.57750000000004</c:v>
                </c:pt>
                <c:pt idx="333">
                  <c:v>346.67750000000001</c:v>
                </c:pt>
                <c:pt idx="334">
                  <c:v>346.78083333333342</c:v>
                </c:pt>
                <c:pt idx="335">
                  <c:v>346.89166666666665</c:v>
                </c:pt>
                <c:pt idx="336">
                  <c:v>347.00416666666666</c:v>
                </c:pt>
                <c:pt idx="337">
                  <c:v>347.08</c:v>
                </c:pt>
                <c:pt idx="338">
                  <c:v>347.2475</c:v>
                </c:pt>
                <c:pt idx="339">
                  <c:v>347.37000000000006</c:v>
                </c:pt>
                <c:pt idx="340">
                  <c:v>347.49416666666667</c:v>
                </c:pt>
                <c:pt idx="341">
                  <c:v>347.60750000000007</c:v>
                </c:pt>
                <c:pt idx="342">
                  <c:v>347.77000000000004</c:v>
                </c:pt>
                <c:pt idx="343">
                  <c:v>347.89000000000004</c:v>
                </c:pt>
                <c:pt idx="344">
                  <c:v>348.02000000000004</c:v>
                </c:pt>
                <c:pt idx="345">
                  <c:v>348.14833333333337</c:v>
                </c:pt>
                <c:pt idx="346">
                  <c:v>348.28416666666664</c:v>
                </c:pt>
                <c:pt idx="347">
                  <c:v>348.41750000000002</c:v>
                </c:pt>
                <c:pt idx="348">
                  <c:v>348.58083333333337</c:v>
                </c:pt>
                <c:pt idx="349">
                  <c:v>348.75</c:v>
                </c:pt>
                <c:pt idx="350">
                  <c:v>348.84833333333336</c:v>
                </c:pt>
                <c:pt idx="351">
                  <c:v>349.00666666666666</c:v>
                </c:pt>
                <c:pt idx="352">
                  <c:v>349.16166666666663</c:v>
                </c:pt>
                <c:pt idx="353">
                  <c:v>349.31166666666667</c:v>
                </c:pt>
                <c:pt idx="354">
                  <c:v>349.46</c:v>
                </c:pt>
                <c:pt idx="355">
                  <c:v>349.69166666666661</c:v>
                </c:pt>
                <c:pt idx="356">
                  <c:v>349.9158333333333</c:v>
                </c:pt>
                <c:pt idx="357">
                  <c:v>350.10500000000002</c:v>
                </c:pt>
                <c:pt idx="358">
                  <c:v>350.28833333333341</c:v>
                </c:pt>
                <c:pt idx="359">
                  <c:v>350.47999999999996</c:v>
                </c:pt>
                <c:pt idx="360">
                  <c:v>350.69583333333327</c:v>
                </c:pt>
                <c:pt idx="361">
                  <c:v>350.88666666666671</c:v>
                </c:pt>
                <c:pt idx="362">
                  <c:v>351.07916666666671</c:v>
                </c:pt>
                <c:pt idx="363">
                  <c:v>351.3</c:v>
                </c:pt>
                <c:pt idx="364">
                  <c:v>351.49500000000006</c:v>
                </c:pt>
                <c:pt idx="365">
                  <c:v>351.69000000000005</c:v>
                </c:pt>
                <c:pt idx="366">
                  <c:v>351.90333333333336</c:v>
                </c:pt>
                <c:pt idx="367">
                  <c:v>352.04749999999996</c:v>
                </c:pt>
                <c:pt idx="368">
                  <c:v>352.17916666666662</c:v>
                </c:pt>
                <c:pt idx="369">
                  <c:v>352.34999999999997</c:v>
                </c:pt>
                <c:pt idx="370">
                  <c:v>352.48333333333335</c:v>
                </c:pt>
                <c:pt idx="371">
                  <c:v>352.61333333333329</c:v>
                </c:pt>
                <c:pt idx="372">
                  <c:v>352.71749999999997</c:v>
                </c:pt>
                <c:pt idx="373">
                  <c:v>352.83</c:v>
                </c:pt>
                <c:pt idx="374">
                  <c:v>352.92333333333335</c:v>
                </c:pt>
                <c:pt idx="375">
                  <c:v>353.00333333333339</c:v>
                </c:pt>
                <c:pt idx="376">
                  <c:v>353.09750000000003</c:v>
                </c:pt>
                <c:pt idx="377">
                  <c:v>353.2050000000001</c:v>
                </c:pt>
                <c:pt idx="378">
                  <c:v>353.27083333333331</c:v>
                </c:pt>
                <c:pt idx="379">
                  <c:v>353.41</c:v>
                </c:pt>
                <c:pt idx="380">
                  <c:v>353.54916666666668</c:v>
                </c:pt>
                <c:pt idx="381">
                  <c:v>353.60416666666669</c:v>
                </c:pt>
                <c:pt idx="382">
                  <c:v>353.7233333333333</c:v>
                </c:pt>
                <c:pt idx="383">
                  <c:v>353.80250000000001</c:v>
                </c:pt>
                <c:pt idx="384">
                  <c:v>353.8725</c:v>
                </c:pt>
                <c:pt idx="385">
                  <c:v>353.97416666666669</c:v>
                </c:pt>
                <c:pt idx="386">
                  <c:v>354.08166666666665</c:v>
                </c:pt>
                <c:pt idx="387">
                  <c:v>354.19499999999999</c:v>
                </c:pt>
                <c:pt idx="388">
                  <c:v>354.32750000000004</c:v>
                </c:pt>
                <c:pt idx="389">
                  <c:v>354.45250000000004</c:v>
                </c:pt>
                <c:pt idx="390">
                  <c:v>354.54166666666669</c:v>
                </c:pt>
                <c:pt idx="391">
                  <c:v>354.60166666666663</c:v>
                </c:pt>
                <c:pt idx="392">
                  <c:v>354.73333333333335</c:v>
                </c:pt>
                <c:pt idx="393">
                  <c:v>354.93249999999995</c:v>
                </c:pt>
                <c:pt idx="394">
                  <c:v>355.08666666666659</c:v>
                </c:pt>
                <c:pt idx="395">
                  <c:v>355.23999999999995</c:v>
                </c:pt>
                <c:pt idx="396">
                  <c:v>355.35750000000002</c:v>
                </c:pt>
                <c:pt idx="397">
                  <c:v>355.43333333333339</c:v>
                </c:pt>
                <c:pt idx="398">
                  <c:v>355.51333333333338</c:v>
                </c:pt>
                <c:pt idx="399">
                  <c:v>355.57500000000005</c:v>
                </c:pt>
                <c:pt idx="400">
                  <c:v>355.63749999999999</c:v>
                </c:pt>
                <c:pt idx="401">
                  <c:v>355.70416666666665</c:v>
                </c:pt>
                <c:pt idx="402">
                  <c:v>355.82166666666672</c:v>
                </c:pt>
                <c:pt idx="403">
                  <c:v>355.9375</c:v>
                </c:pt>
                <c:pt idx="404">
                  <c:v>355.99083333333334</c:v>
                </c:pt>
                <c:pt idx="405">
                  <c:v>356.02833333333336</c:v>
                </c:pt>
                <c:pt idx="406">
                  <c:v>356.06833333333338</c:v>
                </c:pt>
                <c:pt idx="407">
                  <c:v>356.16916666666663</c:v>
                </c:pt>
                <c:pt idx="408">
                  <c:v>356.24000000000007</c:v>
                </c:pt>
                <c:pt idx="409">
                  <c:v>356.32499999999999</c:v>
                </c:pt>
                <c:pt idx="410">
                  <c:v>356.38083333333338</c:v>
                </c:pt>
                <c:pt idx="411">
                  <c:v>356.46250000000003</c:v>
                </c:pt>
                <c:pt idx="412">
                  <c:v>356.50666666666666</c:v>
                </c:pt>
                <c:pt idx="413">
                  <c:v>356.54583333333335</c:v>
                </c:pt>
                <c:pt idx="414">
                  <c:v>356.60916666666668</c:v>
                </c:pt>
                <c:pt idx="415">
                  <c:v>356.62666666666672</c:v>
                </c:pt>
                <c:pt idx="416">
                  <c:v>356.67833333333328</c:v>
                </c:pt>
                <c:pt idx="417">
                  <c:v>356.69250000000005</c:v>
                </c:pt>
                <c:pt idx="418">
                  <c:v>356.74166666666662</c:v>
                </c:pt>
                <c:pt idx="419">
                  <c:v>356.75833333333338</c:v>
                </c:pt>
                <c:pt idx="420">
                  <c:v>356.78333333333336</c:v>
                </c:pt>
                <c:pt idx="421">
                  <c:v>356.84750000000003</c:v>
                </c:pt>
                <c:pt idx="422">
                  <c:v>356.94166666666666</c:v>
                </c:pt>
                <c:pt idx="423">
                  <c:v>357.01</c:v>
                </c:pt>
                <c:pt idx="424">
                  <c:v>357.10249999999996</c:v>
                </c:pt>
                <c:pt idx="425">
                  <c:v>357.21499999999992</c:v>
                </c:pt>
                <c:pt idx="426">
                  <c:v>357.31999999999994</c:v>
                </c:pt>
                <c:pt idx="427">
                  <c:v>357.45499999999998</c:v>
                </c:pt>
                <c:pt idx="428">
                  <c:v>357.58166666666665</c:v>
                </c:pt>
                <c:pt idx="429">
                  <c:v>357.74583333333334</c:v>
                </c:pt>
                <c:pt idx="430">
                  <c:v>357.86916666666667</c:v>
                </c:pt>
                <c:pt idx="431">
                  <c:v>357.97749999999996</c:v>
                </c:pt>
                <c:pt idx="432">
                  <c:v>358.14916666666664</c:v>
                </c:pt>
                <c:pt idx="433">
                  <c:v>358.30166666666668</c:v>
                </c:pt>
                <c:pt idx="434">
                  <c:v>358.44499999999999</c:v>
                </c:pt>
                <c:pt idx="435">
                  <c:v>358.60999999999996</c:v>
                </c:pt>
                <c:pt idx="436">
                  <c:v>358.78666666666669</c:v>
                </c:pt>
                <c:pt idx="437">
                  <c:v>358.95916666666676</c:v>
                </c:pt>
                <c:pt idx="438">
                  <c:v>359.09916666666669</c:v>
                </c:pt>
                <c:pt idx="439">
                  <c:v>359.26249999999999</c:v>
                </c:pt>
                <c:pt idx="440">
                  <c:v>359.41833333333335</c:v>
                </c:pt>
                <c:pt idx="441">
                  <c:v>359.59166666666664</c:v>
                </c:pt>
                <c:pt idx="442">
                  <c:v>359.76250000000005</c:v>
                </c:pt>
                <c:pt idx="443">
                  <c:v>359.96166666666664</c:v>
                </c:pt>
                <c:pt idx="444">
                  <c:v>360.15083333333331</c:v>
                </c:pt>
                <c:pt idx="445">
                  <c:v>360.29583333333329</c:v>
                </c:pt>
                <c:pt idx="446">
                  <c:v>360.50083333333328</c:v>
                </c:pt>
                <c:pt idx="447">
                  <c:v>360.66166666666663</c:v>
                </c:pt>
                <c:pt idx="448">
                  <c:v>360.82499999999999</c:v>
                </c:pt>
                <c:pt idx="449">
                  <c:v>360.96833333333331</c:v>
                </c:pt>
                <c:pt idx="450">
                  <c:v>361.14833333333331</c:v>
                </c:pt>
                <c:pt idx="451">
                  <c:v>361.34500000000003</c:v>
                </c:pt>
                <c:pt idx="452">
                  <c:v>361.53666666666663</c:v>
                </c:pt>
                <c:pt idx="453">
                  <c:v>361.64083333333332</c:v>
                </c:pt>
                <c:pt idx="454">
                  <c:v>361.75916666666672</c:v>
                </c:pt>
                <c:pt idx="455">
                  <c:v>361.90333333333336</c:v>
                </c:pt>
                <c:pt idx="456">
                  <c:v>362.0625</c:v>
                </c:pt>
                <c:pt idx="457">
                  <c:v>362.2475</c:v>
                </c:pt>
                <c:pt idx="458">
                  <c:v>362.36166666666668</c:v>
                </c:pt>
                <c:pt idx="459">
                  <c:v>362.49333333333334</c:v>
                </c:pt>
                <c:pt idx="460">
                  <c:v>362.61250000000001</c:v>
                </c:pt>
                <c:pt idx="461">
                  <c:v>362.7433333333334</c:v>
                </c:pt>
                <c:pt idx="462">
                  <c:v>362.83</c:v>
                </c:pt>
                <c:pt idx="463">
                  <c:v>362.90083333333337</c:v>
                </c:pt>
                <c:pt idx="464">
                  <c:v>362.93166666666662</c:v>
                </c:pt>
                <c:pt idx="465">
                  <c:v>363.08166666666671</c:v>
                </c:pt>
                <c:pt idx="466">
                  <c:v>363.20833333333331</c:v>
                </c:pt>
                <c:pt idx="467">
                  <c:v>363.26416666666665</c:v>
                </c:pt>
                <c:pt idx="468">
                  <c:v>363.32833333333338</c:v>
                </c:pt>
                <c:pt idx="469">
                  <c:v>363.39916666666664</c:v>
                </c:pt>
                <c:pt idx="470">
                  <c:v>363.46166666666664</c:v>
                </c:pt>
                <c:pt idx="471">
                  <c:v>363.56583333333339</c:v>
                </c:pt>
                <c:pt idx="472">
                  <c:v>363.7</c:v>
                </c:pt>
                <c:pt idx="473">
                  <c:v>363.87666666666672</c:v>
                </c:pt>
                <c:pt idx="474">
                  <c:v>364.05583333333334</c:v>
                </c:pt>
                <c:pt idx="475">
                  <c:v>364.21333333333331</c:v>
                </c:pt>
                <c:pt idx="476">
                  <c:v>364.43916666666661</c:v>
                </c:pt>
                <c:pt idx="477">
                  <c:v>364.63083333333338</c:v>
                </c:pt>
                <c:pt idx="478">
                  <c:v>364.86333333333329</c:v>
                </c:pt>
                <c:pt idx="479">
                  <c:v>365.1466666666667</c:v>
                </c:pt>
                <c:pt idx="480">
                  <c:v>365.44000000000005</c:v>
                </c:pt>
                <c:pt idx="481">
                  <c:v>365.74833333333339</c:v>
                </c:pt>
                <c:pt idx="482">
                  <c:v>366.05833333333334</c:v>
                </c:pt>
                <c:pt idx="483">
                  <c:v>366.35583333333335</c:v>
                </c:pt>
                <c:pt idx="484">
                  <c:v>366.60750000000002</c:v>
                </c:pt>
                <c:pt idx="485">
                  <c:v>366.84</c:v>
                </c:pt>
                <c:pt idx="486">
                  <c:v>367.08666666666664</c:v>
                </c:pt>
                <c:pt idx="487">
                  <c:v>367.35166666666669</c:v>
                </c:pt>
                <c:pt idx="488">
                  <c:v>367.55833333333334</c:v>
                </c:pt>
                <c:pt idx="489">
                  <c:v>367.75500000000005</c:v>
                </c:pt>
                <c:pt idx="490">
                  <c:v>367.88500000000005</c:v>
                </c:pt>
                <c:pt idx="491">
                  <c:v>367.99583333333334</c:v>
                </c:pt>
                <c:pt idx="492">
                  <c:v>368.13166666666666</c:v>
                </c:pt>
                <c:pt idx="493">
                  <c:v>368.21166666666676</c:v>
                </c:pt>
                <c:pt idx="494">
                  <c:v>368.27749999999997</c:v>
                </c:pt>
                <c:pt idx="495">
                  <c:v>368.35916666666662</c:v>
                </c:pt>
                <c:pt idx="496">
                  <c:v>368.46</c:v>
                </c:pt>
                <c:pt idx="497">
                  <c:v>368.53999999999996</c:v>
                </c:pt>
                <c:pt idx="498">
                  <c:v>368.63166666666666</c:v>
                </c:pt>
                <c:pt idx="499">
                  <c:v>368.66750000000002</c:v>
                </c:pt>
                <c:pt idx="500">
                  <c:v>368.74333333333334</c:v>
                </c:pt>
                <c:pt idx="501">
                  <c:v>368.8125</c:v>
                </c:pt>
                <c:pt idx="502">
                  <c:v>368.86416666666668</c:v>
                </c:pt>
                <c:pt idx="503">
                  <c:v>368.98166666666663</c:v>
                </c:pt>
                <c:pt idx="504">
                  <c:v>369.01583333333338</c:v>
                </c:pt>
                <c:pt idx="505">
                  <c:v>369.11666666666662</c:v>
                </c:pt>
                <c:pt idx="506">
                  <c:v>369.29999999999995</c:v>
                </c:pt>
                <c:pt idx="507">
                  <c:v>369.43833333333328</c:v>
                </c:pt>
                <c:pt idx="508">
                  <c:v>369.57583333333332</c:v>
                </c:pt>
                <c:pt idx="509">
                  <c:v>369.70666666666665</c:v>
                </c:pt>
                <c:pt idx="510">
                  <c:v>369.81583333333333</c:v>
                </c:pt>
                <c:pt idx="511">
                  <c:v>369.98083333333329</c:v>
                </c:pt>
                <c:pt idx="512">
                  <c:v>370.13749999999999</c:v>
                </c:pt>
                <c:pt idx="513">
                  <c:v>370.26833333333337</c:v>
                </c:pt>
                <c:pt idx="514">
                  <c:v>370.4591666666667</c:v>
                </c:pt>
                <c:pt idx="515">
                  <c:v>370.58666666666664</c:v>
                </c:pt>
                <c:pt idx="516">
                  <c:v>370.72499999999997</c:v>
                </c:pt>
                <c:pt idx="517">
                  <c:v>370.85083333333336</c:v>
                </c:pt>
                <c:pt idx="518">
                  <c:v>370.95</c:v>
                </c:pt>
                <c:pt idx="519">
                  <c:v>371.06916666666666</c:v>
                </c:pt>
                <c:pt idx="520">
                  <c:v>371.18666666666667</c:v>
                </c:pt>
                <c:pt idx="521">
                  <c:v>371.31916666666666</c:v>
                </c:pt>
                <c:pt idx="522">
                  <c:v>371.48083333333329</c:v>
                </c:pt>
                <c:pt idx="523">
                  <c:v>371.62083333333339</c:v>
                </c:pt>
                <c:pt idx="524">
                  <c:v>371.76</c:v>
                </c:pt>
                <c:pt idx="525">
                  <c:v>371.89666666666659</c:v>
                </c:pt>
                <c:pt idx="526">
                  <c:v>372.05500000000001</c:v>
                </c:pt>
                <c:pt idx="527">
                  <c:v>372.24583333333334</c:v>
                </c:pt>
                <c:pt idx="528">
                  <c:v>372.45250000000004</c:v>
                </c:pt>
                <c:pt idx="529">
                  <c:v>372.64000000000004</c:v>
                </c:pt>
                <c:pt idx="530">
                  <c:v>372.85500000000002</c:v>
                </c:pt>
                <c:pt idx="531">
                  <c:v>373.03166666666658</c:v>
                </c:pt>
                <c:pt idx="532">
                  <c:v>373.23916666666673</c:v>
                </c:pt>
                <c:pt idx="533">
                  <c:v>373.45250000000004</c:v>
                </c:pt>
                <c:pt idx="534">
                  <c:v>373.64999999999992</c:v>
                </c:pt>
                <c:pt idx="535">
                  <c:v>373.85416666666669</c:v>
                </c:pt>
                <c:pt idx="536">
                  <c:v>374.04916666666668</c:v>
                </c:pt>
                <c:pt idx="537">
                  <c:v>374.2766666666667</c:v>
                </c:pt>
                <c:pt idx="538">
                  <c:v>374.51416666666665</c:v>
                </c:pt>
                <c:pt idx="539">
                  <c:v>374.74500000000006</c:v>
                </c:pt>
                <c:pt idx="540">
                  <c:v>374.97166666666675</c:v>
                </c:pt>
                <c:pt idx="541">
                  <c:v>375.18333333333334</c:v>
                </c:pt>
                <c:pt idx="542">
                  <c:v>375.38499999999999</c:v>
                </c:pt>
                <c:pt idx="543">
                  <c:v>375.60000000000008</c:v>
                </c:pt>
                <c:pt idx="544">
                  <c:v>375.8008333333334</c:v>
                </c:pt>
                <c:pt idx="545">
                  <c:v>375.98333333333335</c:v>
                </c:pt>
                <c:pt idx="546">
                  <c:v>376.15833333333336</c:v>
                </c:pt>
                <c:pt idx="547">
                  <c:v>376.34416666666669</c:v>
                </c:pt>
                <c:pt idx="548">
                  <c:v>376.54583333333335</c:v>
                </c:pt>
                <c:pt idx="549">
                  <c:v>376.76416666666665</c:v>
                </c:pt>
                <c:pt idx="550">
                  <c:v>376.93250000000006</c:v>
                </c:pt>
                <c:pt idx="551">
                  <c:v>377.04999999999995</c:v>
                </c:pt>
                <c:pt idx="552">
                  <c:v>377.11416666666668</c:v>
                </c:pt>
                <c:pt idx="553">
                  <c:v>377.24833333333339</c:v>
                </c:pt>
                <c:pt idx="554">
                  <c:v>377.3391666666667</c:v>
                </c:pt>
                <c:pt idx="555">
                  <c:v>377.44916666666671</c:v>
                </c:pt>
                <c:pt idx="556">
                  <c:v>377.57333333333327</c:v>
                </c:pt>
                <c:pt idx="557">
                  <c:v>377.69916666666671</c:v>
                </c:pt>
                <c:pt idx="558">
                  <c:v>377.82083333333338</c:v>
                </c:pt>
                <c:pt idx="559">
                  <c:v>377.97583333333324</c:v>
                </c:pt>
                <c:pt idx="560">
                  <c:v>378.13333333333338</c:v>
                </c:pt>
                <c:pt idx="561">
                  <c:v>378.29500000000007</c:v>
                </c:pt>
                <c:pt idx="562">
                  <c:v>378.44833333333332</c:v>
                </c:pt>
                <c:pt idx="563">
                  <c:v>378.65916666666658</c:v>
                </c:pt>
                <c:pt idx="564">
                  <c:v>378.93249999999995</c:v>
                </c:pt>
                <c:pt idx="565">
                  <c:v>379.16166666666663</c:v>
                </c:pt>
                <c:pt idx="566">
                  <c:v>379.36666666666673</c:v>
                </c:pt>
                <c:pt idx="567">
                  <c:v>379.57999999999993</c:v>
                </c:pt>
                <c:pt idx="568">
                  <c:v>379.7641666666666</c:v>
                </c:pt>
                <c:pt idx="569">
                  <c:v>379.98333333333335</c:v>
                </c:pt>
                <c:pt idx="570">
                  <c:v>380.22916666666669</c:v>
                </c:pt>
                <c:pt idx="571">
                  <c:v>380.43666666666667</c:v>
                </c:pt>
                <c:pt idx="572">
                  <c:v>380.5958333333333</c:v>
                </c:pt>
                <c:pt idx="573">
                  <c:v>380.78916666666669</c:v>
                </c:pt>
                <c:pt idx="574">
                  <c:v>381.00416666666666</c:v>
                </c:pt>
                <c:pt idx="575">
                  <c:v>381.15750000000003</c:v>
                </c:pt>
                <c:pt idx="576">
                  <c:v>381.30083333333329</c:v>
                </c:pt>
                <c:pt idx="577">
                  <c:v>381.44</c:v>
                </c:pt>
                <c:pt idx="578">
                  <c:v>381.61916666666667</c:v>
                </c:pt>
                <c:pt idx="579">
                  <c:v>381.79749999999996</c:v>
                </c:pt>
                <c:pt idx="580">
                  <c:v>381.94833333333332</c:v>
                </c:pt>
                <c:pt idx="581">
                  <c:v>382.09083333333336</c:v>
                </c:pt>
                <c:pt idx="582">
                  <c:v>382.21750000000003</c:v>
                </c:pt>
                <c:pt idx="583">
                  <c:v>382.36083333333335</c:v>
                </c:pt>
                <c:pt idx="584">
                  <c:v>382.52333333333331</c:v>
                </c:pt>
                <c:pt idx="585">
                  <c:v>382.68416666666661</c:v>
                </c:pt>
                <c:pt idx="586">
                  <c:v>382.81416666666661</c:v>
                </c:pt>
                <c:pt idx="587">
                  <c:v>382.98833333333329</c:v>
                </c:pt>
                <c:pt idx="588">
                  <c:v>383.16166666666669</c:v>
                </c:pt>
                <c:pt idx="589">
                  <c:v>383.29833333333335</c:v>
                </c:pt>
                <c:pt idx="590">
                  <c:v>383.4783333333333</c:v>
                </c:pt>
                <c:pt idx="591">
                  <c:v>383.64833333333331</c:v>
                </c:pt>
                <c:pt idx="592">
                  <c:v>383.84416666666658</c:v>
                </c:pt>
                <c:pt idx="593">
                  <c:v>384.02499999999992</c:v>
                </c:pt>
                <c:pt idx="594">
                  <c:v>384.24833333333322</c:v>
                </c:pt>
                <c:pt idx="595">
                  <c:v>384.41</c:v>
                </c:pt>
                <c:pt idx="596">
                  <c:v>384.53249999999997</c:v>
                </c:pt>
                <c:pt idx="597">
                  <c:v>384.58249999999998</c:v>
                </c:pt>
                <c:pt idx="598">
                  <c:v>384.74916666666667</c:v>
                </c:pt>
                <c:pt idx="599">
                  <c:v>384.88749999999999</c:v>
                </c:pt>
                <c:pt idx="600">
                  <c:v>385.04416666666657</c:v>
                </c:pt>
                <c:pt idx="601">
                  <c:v>385.21749999999992</c:v>
                </c:pt>
                <c:pt idx="602">
                  <c:v>385.40166666666664</c:v>
                </c:pt>
                <c:pt idx="603">
                  <c:v>385.55583333333334</c:v>
                </c:pt>
                <c:pt idx="604">
                  <c:v>385.69833333333332</c:v>
                </c:pt>
                <c:pt idx="605">
                  <c:v>385.83166666666665</c:v>
                </c:pt>
                <c:pt idx="606">
                  <c:v>385.94749999999999</c:v>
                </c:pt>
                <c:pt idx="607">
                  <c:v>386.08416666666659</c:v>
                </c:pt>
                <c:pt idx="608">
                  <c:v>386.31416666666661</c:v>
                </c:pt>
                <c:pt idx="609">
                  <c:v>386.51666666666665</c:v>
                </c:pt>
                <c:pt idx="610">
                  <c:v>386.64833333333331</c:v>
                </c:pt>
                <c:pt idx="611">
                  <c:v>386.7908333333333</c:v>
                </c:pt>
                <c:pt idx="612">
                  <c:v>386.92666666666668</c:v>
                </c:pt>
                <c:pt idx="613">
                  <c:v>387.09083333333336</c:v>
                </c:pt>
                <c:pt idx="614">
                  <c:v>387.21916666666669</c:v>
                </c:pt>
                <c:pt idx="615">
                  <c:v>387.33750000000003</c:v>
                </c:pt>
                <c:pt idx="616">
                  <c:v>387.48916666666673</c:v>
                </c:pt>
                <c:pt idx="617">
                  <c:v>387.64249999999998</c:v>
                </c:pt>
                <c:pt idx="618">
                  <c:v>387.78749999999997</c:v>
                </c:pt>
                <c:pt idx="619">
                  <c:v>388.01333333333332</c:v>
                </c:pt>
                <c:pt idx="620">
                  <c:v>388.20749999999998</c:v>
                </c:pt>
                <c:pt idx="621">
                  <c:v>388.45</c:v>
                </c:pt>
                <c:pt idx="622">
                  <c:v>388.6875</c:v>
                </c:pt>
                <c:pt idx="623">
                  <c:v>388.9108333333333</c:v>
                </c:pt>
                <c:pt idx="624">
                  <c:v>389.09166666666664</c:v>
                </c:pt>
                <c:pt idx="625">
                  <c:v>389.2791666666667</c:v>
                </c:pt>
                <c:pt idx="626">
                  <c:v>389.45250000000004</c:v>
                </c:pt>
                <c:pt idx="627">
                  <c:v>389.685</c:v>
                </c:pt>
                <c:pt idx="628">
                  <c:v>389.90500000000003</c:v>
                </c:pt>
                <c:pt idx="629">
                  <c:v>390.10166666666669</c:v>
                </c:pt>
                <c:pt idx="630">
                  <c:v>390.31749999999994</c:v>
                </c:pt>
                <c:pt idx="631">
                  <c:v>390.45416666666671</c:v>
                </c:pt>
                <c:pt idx="632">
                  <c:v>390.57333333333332</c:v>
                </c:pt>
                <c:pt idx="633">
                  <c:v>390.63749999999999</c:v>
                </c:pt>
                <c:pt idx="634">
                  <c:v>390.73749999999995</c:v>
                </c:pt>
                <c:pt idx="635">
                  <c:v>390.8683333333334</c:v>
                </c:pt>
                <c:pt idx="636">
                  <c:v>391.06083333333339</c:v>
                </c:pt>
                <c:pt idx="637">
                  <c:v>391.21</c:v>
                </c:pt>
                <c:pt idx="638">
                  <c:v>391.39749999999998</c:v>
                </c:pt>
                <c:pt idx="639">
                  <c:v>391.54416666666657</c:v>
                </c:pt>
                <c:pt idx="640">
                  <c:v>391.67833333333328</c:v>
                </c:pt>
                <c:pt idx="641">
                  <c:v>391.85083333333336</c:v>
                </c:pt>
                <c:pt idx="642">
                  <c:v>392.00166666666672</c:v>
                </c:pt>
                <c:pt idx="643">
                  <c:v>392.16750000000002</c:v>
                </c:pt>
                <c:pt idx="644">
                  <c:v>392.31666666666666</c:v>
                </c:pt>
                <c:pt idx="645">
                  <c:v>392.56166666666667</c:v>
                </c:pt>
                <c:pt idx="646">
                  <c:v>392.7716666666667</c:v>
                </c:pt>
                <c:pt idx="647">
                  <c:v>392.935</c:v>
                </c:pt>
                <c:pt idx="648">
                  <c:v>393.08833333333337</c:v>
                </c:pt>
                <c:pt idx="649">
                  <c:v>393.2766666666667</c:v>
                </c:pt>
                <c:pt idx="650">
                  <c:v>393.44666666666666</c:v>
                </c:pt>
                <c:pt idx="651">
                  <c:v>393.61999999999989</c:v>
                </c:pt>
                <c:pt idx="652">
                  <c:v>393.84666666666664</c:v>
                </c:pt>
                <c:pt idx="653">
                  <c:v>394.05583333333334</c:v>
                </c:pt>
                <c:pt idx="654">
                  <c:v>394.26166666666671</c:v>
                </c:pt>
                <c:pt idx="655">
                  <c:v>394.51083333333332</c:v>
                </c:pt>
                <c:pt idx="656">
                  <c:v>394.76666666666665</c:v>
                </c:pt>
                <c:pt idx="657">
                  <c:v>394.95499999999998</c:v>
                </c:pt>
                <c:pt idx="658">
                  <c:v>395.21249999999992</c:v>
                </c:pt>
                <c:pt idx="659">
                  <c:v>395.45416666666665</c:v>
                </c:pt>
                <c:pt idx="660">
                  <c:v>395.7</c:v>
                </c:pt>
                <c:pt idx="661">
                  <c:v>395.93333333333334</c:v>
                </c:pt>
                <c:pt idx="662">
                  <c:v>396.13333333333338</c:v>
                </c:pt>
                <c:pt idx="663">
                  <c:v>396.35249999999996</c:v>
                </c:pt>
                <c:pt idx="664">
                  <c:v>396.53249999999986</c:v>
                </c:pt>
                <c:pt idx="665">
                  <c:v>396.73749999999995</c:v>
                </c:pt>
                <c:pt idx="666">
                  <c:v>396.92583333333329</c:v>
                </c:pt>
                <c:pt idx="667">
                  <c:v>397.03</c:v>
                </c:pt>
                <c:pt idx="668">
                  <c:v>397.21749999999997</c:v>
                </c:pt>
                <c:pt idx="669">
                  <c:v>397.45666666666665</c:v>
                </c:pt>
                <c:pt idx="670">
                  <c:v>397.61916666666667</c:v>
                </c:pt>
                <c:pt idx="671">
                  <c:v>397.83750000000003</c:v>
                </c:pt>
                <c:pt idx="672">
                  <c:v>397.98333333333341</c:v>
                </c:pt>
                <c:pt idx="673">
                  <c:v>398.13416666666666</c:v>
                </c:pt>
                <c:pt idx="674">
                  <c:v>398.2858333333333</c:v>
                </c:pt>
                <c:pt idx="675">
                  <c:v>398.4733333333333</c:v>
                </c:pt>
                <c:pt idx="676">
                  <c:v>398.6433333333332</c:v>
                </c:pt>
                <c:pt idx="677">
                  <c:v>398.81416666666661</c:v>
                </c:pt>
                <c:pt idx="678">
                  <c:v>398.99250000000006</c:v>
                </c:pt>
                <c:pt idx="679">
                  <c:v>399.18166666666667</c:v>
                </c:pt>
                <c:pt idx="680">
                  <c:v>399.33333333333331</c:v>
                </c:pt>
                <c:pt idx="681">
                  <c:v>399.48916666666668</c:v>
                </c:pt>
                <c:pt idx="682">
                  <c:v>399.67166666666662</c:v>
                </c:pt>
                <c:pt idx="683">
                  <c:v>399.8</c:v>
                </c:pt>
                <c:pt idx="684">
                  <c:v>399.98333333333335</c:v>
                </c:pt>
                <c:pt idx="685">
                  <c:v>400.14166666666671</c:v>
                </c:pt>
                <c:pt idx="686">
                  <c:v>400.33250000000004</c:v>
                </c:pt>
                <c:pt idx="687">
                  <c:v>400.52749999999997</c:v>
                </c:pt>
                <c:pt idx="688">
                  <c:v>400.77250000000004</c:v>
                </c:pt>
                <c:pt idx="689">
                  <c:v>401.02083333333343</c:v>
                </c:pt>
                <c:pt idx="690">
                  <c:v>401.22833333333341</c:v>
                </c:pt>
                <c:pt idx="691">
                  <c:v>401.5358333333333</c:v>
                </c:pt>
                <c:pt idx="692">
                  <c:v>401.81333333333345</c:v>
                </c:pt>
                <c:pt idx="693">
                  <c:v>402.16666666666674</c:v>
                </c:pt>
                <c:pt idx="694">
                  <c:v>402.4783333333333</c:v>
                </c:pt>
                <c:pt idx="695">
                  <c:v>402.815</c:v>
                </c:pt>
                <c:pt idx="696">
                  <c:v>403.07499999999999</c:v>
                </c:pt>
                <c:pt idx="697">
                  <c:v>403.35416666666669</c:v>
                </c:pt>
                <c:pt idx="698">
                  <c:v>403.63749999999999</c:v>
                </c:pt>
                <c:pt idx="699">
                  <c:v>403.91416666666669</c:v>
                </c:pt>
                <c:pt idx="700">
                  <c:v>404.19583333333338</c:v>
                </c:pt>
                <c:pt idx="701">
                  <c:v>404.41083333333336</c:v>
                </c:pt>
                <c:pt idx="702">
                  <c:v>404.71916666666669</c:v>
                </c:pt>
                <c:pt idx="703">
                  <c:v>404.92083333333335</c:v>
                </c:pt>
                <c:pt idx="704">
                  <c:v>405.12833333333333</c:v>
                </c:pt>
                <c:pt idx="705">
                  <c:v>405.26249999999999</c:v>
                </c:pt>
                <c:pt idx="706">
                  <c:v>405.43083333333334</c:v>
                </c:pt>
                <c:pt idx="707">
                  <c:v>405.60416666666669</c:v>
                </c:pt>
                <c:pt idx="708">
                  <c:v>405.8341666666667</c:v>
                </c:pt>
                <c:pt idx="709">
                  <c:v>406.07166666666672</c:v>
                </c:pt>
                <c:pt idx="710">
                  <c:v>406.26583333333338</c:v>
                </c:pt>
                <c:pt idx="711">
                  <c:v>406.43416666666673</c:v>
                </c:pt>
                <c:pt idx="712">
                  <c:v>406.57000000000011</c:v>
                </c:pt>
                <c:pt idx="713">
                  <c:v>406.76666666666671</c:v>
                </c:pt>
                <c:pt idx="714">
                  <c:v>406.91499999999996</c:v>
                </c:pt>
                <c:pt idx="715">
                  <c:v>407.07</c:v>
                </c:pt>
                <c:pt idx="716">
                  <c:v>407.23916666666668</c:v>
                </c:pt>
                <c:pt idx="717">
                  <c:v>407.34</c:v>
                </c:pt>
                <c:pt idx="718">
                  <c:v>407.46666666666664</c:v>
                </c:pt>
                <c:pt idx="719">
                  <c:v>407.62583333333333</c:v>
                </c:pt>
                <c:pt idx="720">
                  <c:v>407.75916666666666</c:v>
                </c:pt>
                <c:pt idx="721">
                  <c:v>407.91499999999996</c:v>
                </c:pt>
                <c:pt idx="722">
                  <c:v>408.09416666666669</c:v>
                </c:pt>
                <c:pt idx="723">
                  <c:v>408.29</c:v>
                </c:pt>
                <c:pt idx="724">
                  <c:v>408.5291666666667</c:v>
                </c:pt>
                <c:pt idx="725">
                  <c:v>408.71833333333342</c:v>
                </c:pt>
                <c:pt idx="726">
                  <c:v>408.95833333333326</c:v>
                </c:pt>
                <c:pt idx="727">
                  <c:v>409.24500000000006</c:v>
                </c:pt>
                <c:pt idx="728">
                  <c:v>409.46166666666676</c:v>
                </c:pt>
                <c:pt idx="729">
                  <c:v>409.72583333333336</c:v>
                </c:pt>
                <c:pt idx="730">
                  <c:v>410.01416666666665</c:v>
                </c:pt>
                <c:pt idx="731">
                  <c:v>410.27666666666659</c:v>
                </c:pt>
                <c:pt idx="732">
                  <c:v>410.52833333333325</c:v>
                </c:pt>
                <c:pt idx="733">
                  <c:v>410.77833333333336</c:v>
                </c:pt>
                <c:pt idx="734">
                  <c:v>411.03250000000003</c:v>
                </c:pt>
                <c:pt idx="735">
                  <c:v>411.24583333333334</c:v>
                </c:pt>
                <c:pt idx="736">
                  <c:v>411.43333333333339</c:v>
                </c:pt>
                <c:pt idx="737">
                  <c:v>411.65833333333336</c:v>
                </c:pt>
                <c:pt idx="738">
                  <c:v>411.87166666666673</c:v>
                </c:pt>
                <c:pt idx="739">
                  <c:v>412.06833333333338</c:v>
                </c:pt>
                <c:pt idx="740">
                  <c:v>412.28000000000003</c:v>
                </c:pt>
                <c:pt idx="741">
                  <c:v>412.51416666666677</c:v>
                </c:pt>
                <c:pt idx="742">
                  <c:v>412.71250000000003</c:v>
                </c:pt>
                <c:pt idx="743">
                  <c:v>412.91499999999996</c:v>
                </c:pt>
                <c:pt idx="744">
                  <c:v>413.13416666666672</c:v>
                </c:pt>
                <c:pt idx="745">
                  <c:v>413.34916666666669</c:v>
                </c:pt>
                <c:pt idx="746">
                  <c:v>413.57750000000004</c:v>
                </c:pt>
                <c:pt idx="747">
                  <c:v>413.80666666666662</c:v>
                </c:pt>
                <c:pt idx="748">
                  <c:v>414.02583333333337</c:v>
                </c:pt>
                <c:pt idx="749">
                  <c:v>414.21416666666664</c:v>
                </c:pt>
                <c:pt idx="750">
                  <c:v>414.37250000000012</c:v>
                </c:pt>
                <c:pt idx="751">
                  <c:v>414.56999999999994</c:v>
                </c:pt>
                <c:pt idx="752">
                  <c:v>414.81083333333322</c:v>
                </c:pt>
                <c:pt idx="753">
                  <c:v>415.02666666666659</c:v>
                </c:pt>
                <c:pt idx="754">
                  <c:v>415.17750000000001</c:v>
                </c:pt>
                <c:pt idx="755">
                  <c:v>415.37333333333339</c:v>
                </c:pt>
                <c:pt idx="756">
                  <c:v>415.56583333333339</c:v>
                </c:pt>
                <c:pt idx="757">
                  <c:v>415.7050000000001</c:v>
                </c:pt>
                <c:pt idx="758">
                  <c:v>415.85166666666669</c:v>
                </c:pt>
                <c:pt idx="759">
                  <c:v>416.05250000000001</c:v>
                </c:pt>
                <c:pt idx="760">
                  <c:v>416.20833333333331</c:v>
                </c:pt>
                <c:pt idx="761">
                  <c:v>416.41166666666663</c:v>
                </c:pt>
                <c:pt idx="762">
                  <c:v>416.63083333333333</c:v>
                </c:pt>
                <c:pt idx="763">
                  <c:v>416.84333333333331</c:v>
                </c:pt>
                <c:pt idx="764">
                  <c:v>416.93916666666661</c:v>
                </c:pt>
                <c:pt idx="765">
                  <c:v>417.03749999999997</c:v>
                </c:pt>
                <c:pt idx="766">
                  <c:v>417.19416666666666</c:v>
                </c:pt>
                <c:pt idx="767">
                  <c:v>417.36166666666662</c:v>
                </c:pt>
                <c:pt idx="768">
                  <c:v>417.52416666666664</c:v>
                </c:pt>
                <c:pt idx="769">
                  <c:v>417.75166666666661</c:v>
                </c:pt>
                <c:pt idx="770">
                  <c:v>417.97249999999991</c:v>
                </c:pt>
                <c:pt idx="771">
                  <c:v>418.12583333333328</c:v>
                </c:pt>
                <c:pt idx="772">
                  <c:v>418.3341666666667</c:v>
                </c:pt>
                <c:pt idx="773">
                  <c:v>418.52833333333336</c:v>
                </c:pt>
                <c:pt idx="774">
                  <c:v>418.64166666666671</c:v>
                </c:pt>
                <c:pt idx="775">
                  <c:v>418.73166666666674</c:v>
                </c:pt>
                <c:pt idx="776">
                  <c:v>418.91583333333341</c:v>
                </c:pt>
                <c:pt idx="777">
                  <c:v>419.1808333333334</c:v>
                </c:pt>
                <c:pt idx="778">
                  <c:v>419.43583333333339</c:v>
                </c:pt>
                <c:pt idx="779">
                  <c:v>419.66249999999997</c:v>
                </c:pt>
                <c:pt idx="780">
                  <c:v>419.9108333333333</c:v>
                </c:pt>
                <c:pt idx="781">
                  <c:v>420.12166666666667</c:v>
                </c:pt>
                <c:pt idx="782">
                  <c:v>420.33750000000003</c:v>
                </c:pt>
                <c:pt idx="783">
                  <c:v>420.59416666666658</c:v>
                </c:pt>
                <c:pt idx="784">
                  <c:v>420.84333333333331</c:v>
                </c:pt>
                <c:pt idx="785">
                  <c:v>421.08166666666665</c:v>
                </c:pt>
                <c:pt idx="786">
                  <c:v>421.35833333333329</c:v>
                </c:pt>
                <c:pt idx="787">
                  <c:v>421.7166666666667</c:v>
                </c:pt>
                <c:pt idx="788">
                  <c:v>422.0841666666667</c:v>
                </c:pt>
              </c:numCache>
            </c:numRef>
          </c:yVal>
          <c:smooth val="1"/>
        </c:ser>
        <c:axId val="192522496"/>
        <c:axId val="192937984"/>
      </c:scatterChart>
      <c:valAx>
        <c:axId val="192522496"/>
        <c:scaling>
          <c:orientation val="minMax"/>
          <c:max val="45653"/>
          <c:min val="21186"/>
        </c:scaling>
        <c:axPos val="b"/>
        <c:numFmt formatCode="d/m/yyyy;@" sourceLinked="0"/>
        <c:tickLblPos val="nextTo"/>
        <c:crossAx val="192937984"/>
        <c:crosses val="autoZero"/>
        <c:crossBetween val="midCat"/>
        <c:majorUnit val="2922"/>
      </c:valAx>
      <c:valAx>
        <c:axId val="192937984"/>
        <c:scaling>
          <c:orientation val="minMax"/>
          <c:max val="430"/>
          <c:min val="300"/>
        </c:scaling>
        <c:axPos val="l"/>
        <c:majorGridlines/>
        <c:numFmt formatCode="#,##0.000" sourceLinked="1"/>
        <c:tickLblPos val="nextTo"/>
        <c:crossAx val="192522496"/>
        <c:crosses val="autoZero"/>
        <c:crossBetween val="midCat"/>
        <c:majorUnit val="20"/>
      </c:valAx>
    </c:plotArea>
    <c:legend>
      <c:legendPos val="r"/>
    </c:legend>
    <c:plotVisOnly val="1"/>
  </c:chart>
  <c:printSettings>
    <c:headerFooter/>
    <c:pageMargins b="0.78740157499999996" l="0.70000000000000062" r="0.70000000000000062" t="0.7874015749999999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lang val="de-DE"/>
  <c:chart>
    <c:title>
      <c:layout>
        <c:manualLayout>
          <c:xMode val="edge"/>
          <c:yMode val="edge"/>
          <c:x val="1.3870265154336659E-2"/>
          <c:y val="0.67182073904618456"/>
        </c:manualLayout>
      </c:layout>
      <c:txPr>
        <a:bodyPr rot="-5400000" vert="horz" anchor="t" anchorCtr="0"/>
        <a:lstStyle/>
        <a:p>
          <a:pPr>
            <a:defRPr/>
          </a:pPr>
          <a:endParaRPr lang="de-DE"/>
        </a:p>
      </c:txPr>
    </c:title>
    <c:plotArea>
      <c:layout/>
      <c:barChart>
        <c:barDir val="col"/>
        <c:grouping val="stacked"/>
        <c:ser>
          <c:idx val="0"/>
          <c:order val="0"/>
          <c:tx>
            <c:strRef>
              <c:f>Junkies!$B$97</c:f>
              <c:strCache>
                <c:ptCount val="1"/>
                <c:pt idx="0">
                  <c:v>Sortiert nach 
Energiebedarf</c:v>
                </c:pt>
              </c:strCache>
            </c:strRef>
          </c:tx>
          <c:dLbls>
            <c:dLbl>
              <c:idx val="3"/>
              <c:numFmt formatCode="0.0%" sourceLinked="0"/>
              <c:spPr>
                <a:noFill/>
              </c:spPr>
              <c:txPr>
                <a:bodyPr rot="-5400000" vert="horz" anchor="t" anchorCtr="0"/>
                <a:lstStyle/>
                <a:p>
                  <a:pPr>
                    <a:defRPr sz="1400">
                      <a:solidFill>
                        <a:sysClr val="windowText" lastClr="000000"/>
                      </a:solidFill>
                    </a:defRPr>
                  </a:pPr>
                  <a:endParaRPr lang="de-DE"/>
                </a:p>
              </c:txPr>
            </c:dLbl>
            <c:dLbl>
              <c:idx val="4"/>
              <c:numFmt formatCode="0.0%" sourceLinked="0"/>
              <c:spPr>
                <a:noFill/>
              </c:spPr>
              <c:txPr>
                <a:bodyPr rot="-5400000" vert="horz" anchor="t" anchorCtr="0"/>
                <a:lstStyle/>
                <a:p>
                  <a:pPr>
                    <a:defRPr sz="1400">
                      <a:solidFill>
                        <a:sysClr val="windowText" lastClr="000000"/>
                      </a:solidFill>
                    </a:defRPr>
                  </a:pPr>
                  <a:endParaRPr lang="de-DE"/>
                </a:p>
              </c:txPr>
            </c:dLbl>
            <c:dLbl>
              <c:idx val="5"/>
              <c:numFmt formatCode="0.0%" sourceLinked="0"/>
              <c:spPr>
                <a:noFill/>
              </c:spPr>
              <c:txPr>
                <a:bodyPr rot="-5400000" vert="horz" anchor="t" anchorCtr="0"/>
                <a:lstStyle/>
                <a:p>
                  <a:pPr>
                    <a:defRPr sz="1400">
                      <a:solidFill>
                        <a:sysClr val="windowText" lastClr="000000"/>
                      </a:solidFill>
                    </a:defRPr>
                  </a:pPr>
                  <a:endParaRPr lang="de-DE"/>
                </a:p>
              </c:txPr>
            </c:dLbl>
            <c:dLbl>
              <c:idx val="6"/>
              <c:numFmt formatCode="0.0%" sourceLinked="0"/>
              <c:spPr>
                <a:noFill/>
              </c:spPr>
              <c:txPr>
                <a:bodyPr rot="-5400000" vert="horz" anchor="t" anchorCtr="0"/>
                <a:lstStyle/>
                <a:p>
                  <a:pPr>
                    <a:defRPr sz="1400">
                      <a:solidFill>
                        <a:sysClr val="windowText" lastClr="000000"/>
                      </a:solidFill>
                    </a:defRPr>
                  </a:pPr>
                  <a:endParaRPr lang="de-DE"/>
                </a:p>
              </c:txPr>
            </c:dLbl>
            <c:spPr>
              <a:noFill/>
            </c:spPr>
            <c:txPr>
              <a:bodyPr rot="-5400000" vert="horz" anchor="t" anchorCtr="0"/>
              <a:lstStyle/>
              <a:p>
                <a:pPr>
                  <a:defRPr sz="1400">
                    <a:solidFill>
                      <a:sysClr val="windowText" lastClr="000000"/>
                    </a:solidFill>
                  </a:defRPr>
                </a:pPr>
                <a:endParaRPr lang="de-DE"/>
              </a:p>
            </c:txPr>
            <c:dLblPos val="inBase"/>
            <c:showVal val="1"/>
          </c:dLbls>
          <c:cat>
            <c:strRef>
              <c:f>Junkies!$A$98:$A$104</c:f>
              <c:strCache>
                <c:ptCount val="7"/>
                <c:pt idx="0">
                  <c:v>7. Das Wohnzimmer einen Tag heizen, Energieeffizienzklasse G</c:v>
                </c:pt>
                <c:pt idx="1">
                  <c:v>2. Mit dem Benziner Brötchen vom Bäcker holen</c:v>
                </c:pt>
                <c:pt idx="2">
                  <c:v>6. Das Wohnzimmer einen Tag heizen, Energieeffizienzklasse A</c:v>
                </c:pt>
                <c:pt idx="3">
                  <c:v>3. Die morgendliche Dusche</c:v>
                </c:pt>
                <c:pt idx="4">
                  <c:v>4. Mit dem e-Auto Brötchen vom Bäcker holen</c:v>
                </c:pt>
                <c:pt idx="5">
                  <c:v>1. Die tägliche Beleuchtung der Wohnung</c:v>
                </c:pt>
                <c:pt idx="6">
                  <c:v>5. Mit dem Fahrrad Brötchen vom Bäcker holen</c:v>
                </c:pt>
              </c:strCache>
            </c:strRef>
          </c:cat>
          <c:val>
            <c:numRef>
              <c:f>Junkies!$B$98:$B$104</c:f>
              <c:numCache>
                <c:formatCode>0%</c:formatCode>
                <c:ptCount val="7"/>
                <c:pt idx="0">
                  <c:v>1</c:v>
                </c:pt>
                <c:pt idx="1">
                  <c:v>0.27757747111111114</c:v>
                </c:pt>
                <c:pt idx="2">
                  <c:v>0.17777777777777778</c:v>
                </c:pt>
                <c:pt idx="3">
                  <c:v>7.080324074074075E-2</c:v>
                </c:pt>
                <c:pt idx="4">
                  <c:v>6.0833333333333336E-2</c:v>
                </c:pt>
                <c:pt idx="5">
                  <c:v>1.5897777777777778E-2</c:v>
                </c:pt>
                <c:pt idx="6">
                  <c:v>8.7984526748971208E-3</c:v>
                </c:pt>
              </c:numCache>
            </c:numRef>
          </c:val>
        </c:ser>
        <c:overlap val="100"/>
        <c:axId val="208437248"/>
        <c:axId val="208438784"/>
      </c:barChart>
      <c:catAx>
        <c:axId val="208437248"/>
        <c:scaling>
          <c:orientation val="minMax"/>
        </c:scaling>
        <c:axPos val="b"/>
        <c:tickLblPos val="nextTo"/>
        <c:txPr>
          <a:bodyPr rot="-5400000" vert="horz" anchor="t" anchorCtr="1"/>
          <a:lstStyle/>
          <a:p>
            <a:pPr>
              <a:defRPr sz="1400" b="1"/>
            </a:pPr>
            <a:endParaRPr lang="de-DE"/>
          </a:p>
        </c:txPr>
        <c:crossAx val="208438784"/>
        <c:crosses val="autoZero"/>
        <c:auto val="1"/>
        <c:lblAlgn val="ctr"/>
        <c:lblOffset val="1000"/>
      </c:catAx>
      <c:valAx>
        <c:axId val="208438784"/>
        <c:scaling>
          <c:orientation val="minMax"/>
          <c:max val="1"/>
        </c:scaling>
        <c:axPos val="l"/>
        <c:majorGridlines/>
        <c:numFmt formatCode="0%" sourceLinked="1"/>
        <c:tickLblPos val="nextTo"/>
        <c:crossAx val="208437248"/>
        <c:crosses val="autoZero"/>
        <c:crossBetween val="between"/>
        <c:majorUnit val="0.2"/>
      </c:valAx>
    </c:plotArea>
    <c:plotVisOnly val="1"/>
  </c:chart>
  <c:printSettings>
    <c:headerFooter/>
    <c:pageMargins b="0.78740157499999996" l="0.70000000000000062" r="0.70000000000000062" t="0.78740157499999996"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lang val="de-DE"/>
  <c:chart>
    <c:title>
      <c:tx>
        <c:rich>
          <a:bodyPr/>
          <a:lstStyle/>
          <a:p>
            <a:pPr>
              <a:defRPr/>
            </a:pPr>
            <a:r>
              <a:rPr lang="en-US"/>
              <a:t>Anstieg des Mittelwertes pro Jahr</a:t>
            </a:r>
          </a:p>
        </c:rich>
      </c:tx>
    </c:title>
    <c:plotArea>
      <c:layout/>
      <c:scatterChart>
        <c:scatterStyle val="smoothMarker"/>
        <c:ser>
          <c:idx val="0"/>
          <c:order val="0"/>
          <c:tx>
            <c:strRef>
              <c:f>KeelingKurve!$D$1</c:f>
              <c:strCache>
                <c:ptCount val="1"/>
                <c:pt idx="0">
                  <c:v>Bemerkung</c:v>
                </c:pt>
              </c:strCache>
            </c:strRef>
          </c:tx>
          <c:marker>
            <c:symbol val="none"/>
          </c:marker>
          <c:xVal>
            <c:strRef>
              <c:f>KeelingKurve!$A$2:$A$820</c:f>
              <c:strCache>
                <c:ptCount val="819"/>
                <c:pt idx="0">
                  <c:v>Herunter geladene Datei Keeling Kurve</c:v>
                </c:pt>
                <c:pt idx="1">
                  <c:v>Masse der Schicht aus reinem CO2</c:v>
                </c:pt>
                <c:pt idx="2">
                  <c:v>Vom Meer aufgenommener CO2-Anteil</c:v>
                </c:pt>
                <c:pt idx="3">
                  <c:v>Weltweit</c:v>
                </c:pt>
                <c:pt idx="4">
                  <c:v>Primärenergieverbrauch weltweit pro Person und Tag</c:v>
                </c:pt>
                <c:pt idx="5">
                  <c:v>Deckungsgrad des Endenergieverbrauchs in Deutschland 2023</c:v>
                </c:pt>
                <c:pt idx="6">
                  <c:v>Primärenergieverbrauch weltweit pro Monat bei Teilversorgung mit regenerativen Energien</c:v>
                </c:pt>
                <c:pt idx="7">
                  <c:v>CO2-Ausstoß beim Verbrennen von Rohöl mit einem Brennwert von 1 KWh</c:v>
                </c:pt>
                <c:pt idx="8">
                  <c:v>CO2-Ausstoß pro Jahr</c:v>
                </c:pt>
                <c:pt idx="9">
                  <c:v>CO2-Aufnahme im Meer</c:v>
                </c:pt>
                <c:pt idx="10">
                  <c:v>Prozentuale Zunahme des CO2-Gehalts pro Jahr</c:v>
                </c:pt>
                <c:pt idx="11">
                  <c:v>Gegenprobe</c:v>
                </c:pt>
                <c:pt idx="12">
                  <c:v>CO2-Emissionen 2023 weltweit</c:v>
                </c:pt>
                <c:pt idx="13">
                  <c:v>Anzahl Menschen am 1.7.2024 </c:v>
                </c:pt>
                <c:pt idx="14">
                  <c:v>CO2-Emissionen 2023 pro Mensch</c:v>
                </c:pt>
                <c:pt idx="15">
                  <c:v>Primärenergieverbrauch Deutschland pro Monat bei Teilversorgung mit regenerativen Energien in Liter Rohöl pro Tag</c:v>
                </c:pt>
                <c:pt idx="16">
                  <c:v>Primärenergieverbrauch weltweit pro Monat bei Teilversorgung mit regenerativen Energien in Liter Rohöl pro Tag</c:v>
                </c:pt>
                <c:pt idx="17">
                  <c:v>Mehrverbrauch Deutschlands im Vergleich zum weltweiten Verbrauch</c:v>
                </c:pt>
                <c:pt idx="18">
                  <c:v>Abschätzung Grenzwert CO2-Konzentration zur Einhaktung des 1,5° Zieles</c:v>
                </c:pt>
                <c:pt idx="19">
                  <c:v>Weltweites CO2 Restbudget im Jahr 2024 zur Einhaltung des 1,5°-Zieles</c:v>
                </c:pt>
                <c:pt idx="20">
                  <c:v>Vom Meer aufgenommener CO2-Anteil des Restbugets</c:v>
                </c:pt>
                <c:pt idx="21">
                  <c:v>CO2-Restbudget in der Atmosphäre der Life-Balance-Parzelle</c:v>
                </c:pt>
                <c:pt idx="22">
                  <c:v>Abgeschätzter Grenzwert CO2-Konzentration zur Einhatung des 1,5° Zieles</c:v>
                </c:pt>
                <c:pt idx="23">
                  <c:v>Datum</c:v>
                </c:pt>
                <c:pt idx="24">
                  <c:v>01-1958</c:v>
                </c:pt>
                <c:pt idx="25">
                  <c:v>02-1958</c:v>
                </c:pt>
                <c:pt idx="26">
                  <c:v>03-1958</c:v>
                </c:pt>
                <c:pt idx="27">
                  <c:v>04-1958</c:v>
                </c:pt>
                <c:pt idx="28">
                  <c:v>05-1958</c:v>
                </c:pt>
                <c:pt idx="29">
                  <c:v>06-1958</c:v>
                </c:pt>
                <c:pt idx="30">
                  <c:v>07-1958</c:v>
                </c:pt>
                <c:pt idx="31">
                  <c:v>08-1958</c:v>
                </c:pt>
                <c:pt idx="32">
                  <c:v>09-1958</c:v>
                </c:pt>
                <c:pt idx="33">
                  <c:v>10-1958</c:v>
                </c:pt>
                <c:pt idx="34">
                  <c:v>11-1958</c:v>
                </c:pt>
                <c:pt idx="35">
                  <c:v>12-1958</c:v>
                </c:pt>
                <c:pt idx="36">
                  <c:v>01-1959</c:v>
                </c:pt>
                <c:pt idx="37">
                  <c:v>02-1959</c:v>
                </c:pt>
                <c:pt idx="38">
                  <c:v>03-1959</c:v>
                </c:pt>
                <c:pt idx="39">
                  <c:v>04-1959</c:v>
                </c:pt>
                <c:pt idx="40">
                  <c:v>05-1959</c:v>
                </c:pt>
                <c:pt idx="41">
                  <c:v>06-1959</c:v>
                </c:pt>
                <c:pt idx="42">
                  <c:v>07-1959</c:v>
                </c:pt>
                <c:pt idx="43">
                  <c:v>08-1959</c:v>
                </c:pt>
                <c:pt idx="44">
                  <c:v>09-1959</c:v>
                </c:pt>
                <c:pt idx="45">
                  <c:v>10-1959</c:v>
                </c:pt>
                <c:pt idx="46">
                  <c:v>11-1959</c:v>
                </c:pt>
                <c:pt idx="47">
                  <c:v>12-1959</c:v>
                </c:pt>
                <c:pt idx="48">
                  <c:v>01-1960</c:v>
                </c:pt>
                <c:pt idx="49">
                  <c:v>02-1960</c:v>
                </c:pt>
                <c:pt idx="50">
                  <c:v>03-1960</c:v>
                </c:pt>
                <c:pt idx="51">
                  <c:v>04-1960</c:v>
                </c:pt>
                <c:pt idx="52">
                  <c:v>05-1960</c:v>
                </c:pt>
                <c:pt idx="53">
                  <c:v>06-1960</c:v>
                </c:pt>
                <c:pt idx="54">
                  <c:v>07-1960</c:v>
                </c:pt>
                <c:pt idx="55">
                  <c:v>08-1960</c:v>
                </c:pt>
                <c:pt idx="56">
                  <c:v>09-1960</c:v>
                </c:pt>
                <c:pt idx="57">
                  <c:v>10-1960</c:v>
                </c:pt>
                <c:pt idx="58">
                  <c:v>11-1960</c:v>
                </c:pt>
                <c:pt idx="59">
                  <c:v>12-1960</c:v>
                </c:pt>
                <c:pt idx="60">
                  <c:v>01-1961</c:v>
                </c:pt>
                <c:pt idx="61">
                  <c:v>02-1961</c:v>
                </c:pt>
                <c:pt idx="62">
                  <c:v>03-1961</c:v>
                </c:pt>
                <c:pt idx="63">
                  <c:v>04-1961</c:v>
                </c:pt>
                <c:pt idx="64">
                  <c:v>05-1961</c:v>
                </c:pt>
                <c:pt idx="65">
                  <c:v>06-1961</c:v>
                </c:pt>
                <c:pt idx="66">
                  <c:v>07-1961</c:v>
                </c:pt>
                <c:pt idx="67">
                  <c:v>08-1961</c:v>
                </c:pt>
                <c:pt idx="68">
                  <c:v>09-1961</c:v>
                </c:pt>
                <c:pt idx="69">
                  <c:v>10-1961</c:v>
                </c:pt>
                <c:pt idx="70">
                  <c:v>11-1961</c:v>
                </c:pt>
                <c:pt idx="71">
                  <c:v>12-1961</c:v>
                </c:pt>
                <c:pt idx="72">
                  <c:v>01-1962</c:v>
                </c:pt>
                <c:pt idx="73">
                  <c:v>02-1962</c:v>
                </c:pt>
                <c:pt idx="74">
                  <c:v>03-1962</c:v>
                </c:pt>
                <c:pt idx="75">
                  <c:v>04-1962</c:v>
                </c:pt>
                <c:pt idx="76">
                  <c:v>05-1962</c:v>
                </c:pt>
                <c:pt idx="77">
                  <c:v>06-1962</c:v>
                </c:pt>
                <c:pt idx="78">
                  <c:v>07-1962</c:v>
                </c:pt>
                <c:pt idx="79">
                  <c:v>08-1962</c:v>
                </c:pt>
                <c:pt idx="80">
                  <c:v>09-1962</c:v>
                </c:pt>
                <c:pt idx="81">
                  <c:v>10-1962</c:v>
                </c:pt>
                <c:pt idx="82">
                  <c:v>11-1962</c:v>
                </c:pt>
                <c:pt idx="83">
                  <c:v>12-1962</c:v>
                </c:pt>
                <c:pt idx="84">
                  <c:v>01-1963</c:v>
                </c:pt>
                <c:pt idx="85">
                  <c:v>02-1963</c:v>
                </c:pt>
                <c:pt idx="86">
                  <c:v>03-1963</c:v>
                </c:pt>
                <c:pt idx="87">
                  <c:v>04-1963</c:v>
                </c:pt>
                <c:pt idx="88">
                  <c:v>05-1963</c:v>
                </c:pt>
                <c:pt idx="89">
                  <c:v>06-1963</c:v>
                </c:pt>
                <c:pt idx="90">
                  <c:v>07-1963</c:v>
                </c:pt>
                <c:pt idx="91">
                  <c:v>08-1963</c:v>
                </c:pt>
                <c:pt idx="92">
                  <c:v>09-1963</c:v>
                </c:pt>
                <c:pt idx="93">
                  <c:v>10-1963</c:v>
                </c:pt>
                <c:pt idx="94">
                  <c:v>11-1963</c:v>
                </c:pt>
                <c:pt idx="95">
                  <c:v>12-1963</c:v>
                </c:pt>
                <c:pt idx="96">
                  <c:v>01-1964</c:v>
                </c:pt>
                <c:pt idx="97">
                  <c:v>02-1964</c:v>
                </c:pt>
                <c:pt idx="98">
                  <c:v>03-1964</c:v>
                </c:pt>
                <c:pt idx="99">
                  <c:v>04-1964</c:v>
                </c:pt>
                <c:pt idx="100">
                  <c:v>05-1964</c:v>
                </c:pt>
                <c:pt idx="101">
                  <c:v>06-1964</c:v>
                </c:pt>
                <c:pt idx="102">
                  <c:v>07-1964</c:v>
                </c:pt>
                <c:pt idx="103">
                  <c:v>08-1964</c:v>
                </c:pt>
                <c:pt idx="104">
                  <c:v>09-1964</c:v>
                </c:pt>
                <c:pt idx="105">
                  <c:v>10-1964</c:v>
                </c:pt>
                <c:pt idx="106">
                  <c:v>11-1964</c:v>
                </c:pt>
                <c:pt idx="107">
                  <c:v>12-1964</c:v>
                </c:pt>
                <c:pt idx="108">
                  <c:v>01-1965</c:v>
                </c:pt>
                <c:pt idx="109">
                  <c:v>02-1965</c:v>
                </c:pt>
                <c:pt idx="110">
                  <c:v>03-1965</c:v>
                </c:pt>
                <c:pt idx="111">
                  <c:v>04-1965</c:v>
                </c:pt>
                <c:pt idx="112">
                  <c:v>05-1965</c:v>
                </c:pt>
                <c:pt idx="113">
                  <c:v>06-1965</c:v>
                </c:pt>
                <c:pt idx="114">
                  <c:v>07-1965</c:v>
                </c:pt>
                <c:pt idx="115">
                  <c:v>08-1965</c:v>
                </c:pt>
                <c:pt idx="116">
                  <c:v>09-1965</c:v>
                </c:pt>
                <c:pt idx="117">
                  <c:v>10-1965</c:v>
                </c:pt>
                <c:pt idx="118">
                  <c:v>11-1965</c:v>
                </c:pt>
                <c:pt idx="119">
                  <c:v>12-1965</c:v>
                </c:pt>
                <c:pt idx="120">
                  <c:v>01-1966</c:v>
                </c:pt>
                <c:pt idx="121">
                  <c:v>02-1966</c:v>
                </c:pt>
                <c:pt idx="122">
                  <c:v>03-1966</c:v>
                </c:pt>
                <c:pt idx="123">
                  <c:v>04-1966</c:v>
                </c:pt>
                <c:pt idx="124">
                  <c:v>05-1966</c:v>
                </c:pt>
                <c:pt idx="125">
                  <c:v>06-1966</c:v>
                </c:pt>
                <c:pt idx="126">
                  <c:v>07-1966</c:v>
                </c:pt>
                <c:pt idx="127">
                  <c:v>08-1966</c:v>
                </c:pt>
                <c:pt idx="128">
                  <c:v>09-1966</c:v>
                </c:pt>
                <c:pt idx="129">
                  <c:v>10-1966</c:v>
                </c:pt>
                <c:pt idx="130">
                  <c:v>11-1966</c:v>
                </c:pt>
                <c:pt idx="131">
                  <c:v>12-1966</c:v>
                </c:pt>
                <c:pt idx="132">
                  <c:v>01-1967</c:v>
                </c:pt>
                <c:pt idx="133">
                  <c:v>02-1967</c:v>
                </c:pt>
                <c:pt idx="134">
                  <c:v>03-1967</c:v>
                </c:pt>
                <c:pt idx="135">
                  <c:v>04-1967</c:v>
                </c:pt>
                <c:pt idx="136">
                  <c:v>05-1967</c:v>
                </c:pt>
                <c:pt idx="137">
                  <c:v>06-1967</c:v>
                </c:pt>
                <c:pt idx="138">
                  <c:v>07-1967</c:v>
                </c:pt>
                <c:pt idx="139">
                  <c:v>08-1967</c:v>
                </c:pt>
                <c:pt idx="140">
                  <c:v>09-1967</c:v>
                </c:pt>
                <c:pt idx="141">
                  <c:v>10-1967</c:v>
                </c:pt>
                <c:pt idx="142">
                  <c:v>11-1967</c:v>
                </c:pt>
                <c:pt idx="143">
                  <c:v>12-1967</c:v>
                </c:pt>
                <c:pt idx="144">
                  <c:v>01-1968</c:v>
                </c:pt>
                <c:pt idx="145">
                  <c:v>02-1968</c:v>
                </c:pt>
                <c:pt idx="146">
                  <c:v>03-1968</c:v>
                </c:pt>
                <c:pt idx="147">
                  <c:v>04-1968</c:v>
                </c:pt>
                <c:pt idx="148">
                  <c:v>05-1968</c:v>
                </c:pt>
                <c:pt idx="149">
                  <c:v>06-1968</c:v>
                </c:pt>
                <c:pt idx="150">
                  <c:v>07-1968</c:v>
                </c:pt>
                <c:pt idx="151">
                  <c:v>08-1968</c:v>
                </c:pt>
                <c:pt idx="152">
                  <c:v>09-1968</c:v>
                </c:pt>
                <c:pt idx="153">
                  <c:v>10-1968</c:v>
                </c:pt>
                <c:pt idx="154">
                  <c:v>11-1968</c:v>
                </c:pt>
                <c:pt idx="155">
                  <c:v>12-1968</c:v>
                </c:pt>
                <c:pt idx="156">
                  <c:v>01-1969</c:v>
                </c:pt>
                <c:pt idx="157">
                  <c:v>02-1969</c:v>
                </c:pt>
                <c:pt idx="158">
                  <c:v>03-1969</c:v>
                </c:pt>
                <c:pt idx="159">
                  <c:v>04-1969</c:v>
                </c:pt>
                <c:pt idx="160">
                  <c:v>05-1969</c:v>
                </c:pt>
                <c:pt idx="161">
                  <c:v>06-1969</c:v>
                </c:pt>
                <c:pt idx="162">
                  <c:v>07-1969</c:v>
                </c:pt>
                <c:pt idx="163">
                  <c:v>08-1969</c:v>
                </c:pt>
                <c:pt idx="164">
                  <c:v>09-1969</c:v>
                </c:pt>
                <c:pt idx="165">
                  <c:v>10-1969</c:v>
                </c:pt>
                <c:pt idx="166">
                  <c:v>11-1969</c:v>
                </c:pt>
                <c:pt idx="167">
                  <c:v>12-1969</c:v>
                </c:pt>
                <c:pt idx="168">
                  <c:v>01-1970</c:v>
                </c:pt>
                <c:pt idx="169">
                  <c:v>02-1970</c:v>
                </c:pt>
                <c:pt idx="170">
                  <c:v>03-1970</c:v>
                </c:pt>
                <c:pt idx="171">
                  <c:v>04-1970</c:v>
                </c:pt>
                <c:pt idx="172">
                  <c:v>05-1970</c:v>
                </c:pt>
                <c:pt idx="173">
                  <c:v>06-1970</c:v>
                </c:pt>
                <c:pt idx="174">
                  <c:v>07-1970</c:v>
                </c:pt>
                <c:pt idx="175">
                  <c:v>08-1970</c:v>
                </c:pt>
                <c:pt idx="176">
                  <c:v>09-1970</c:v>
                </c:pt>
                <c:pt idx="177">
                  <c:v>10-1970</c:v>
                </c:pt>
                <c:pt idx="178">
                  <c:v>11-1970</c:v>
                </c:pt>
                <c:pt idx="179">
                  <c:v>12-1970</c:v>
                </c:pt>
                <c:pt idx="180">
                  <c:v>01-1971</c:v>
                </c:pt>
                <c:pt idx="181">
                  <c:v>02-1971</c:v>
                </c:pt>
                <c:pt idx="182">
                  <c:v>03-1971</c:v>
                </c:pt>
                <c:pt idx="183">
                  <c:v>04-1971</c:v>
                </c:pt>
                <c:pt idx="184">
                  <c:v>05-1971</c:v>
                </c:pt>
                <c:pt idx="185">
                  <c:v>06-1971</c:v>
                </c:pt>
                <c:pt idx="186">
                  <c:v>07-1971</c:v>
                </c:pt>
                <c:pt idx="187">
                  <c:v>08-1971</c:v>
                </c:pt>
                <c:pt idx="188">
                  <c:v>09-1971</c:v>
                </c:pt>
                <c:pt idx="189">
                  <c:v>10-1971</c:v>
                </c:pt>
                <c:pt idx="190">
                  <c:v>11-1971</c:v>
                </c:pt>
                <c:pt idx="191">
                  <c:v>12-1971</c:v>
                </c:pt>
                <c:pt idx="192">
                  <c:v>01-1972</c:v>
                </c:pt>
                <c:pt idx="193">
                  <c:v>02-1972</c:v>
                </c:pt>
                <c:pt idx="194">
                  <c:v>03-1972</c:v>
                </c:pt>
                <c:pt idx="195">
                  <c:v>04-1972</c:v>
                </c:pt>
                <c:pt idx="196">
                  <c:v>05-1972</c:v>
                </c:pt>
                <c:pt idx="197">
                  <c:v>06-1972</c:v>
                </c:pt>
                <c:pt idx="198">
                  <c:v>07-1972</c:v>
                </c:pt>
                <c:pt idx="199">
                  <c:v>08-1972</c:v>
                </c:pt>
                <c:pt idx="200">
                  <c:v>09-1972</c:v>
                </c:pt>
                <c:pt idx="201">
                  <c:v>10-1972</c:v>
                </c:pt>
                <c:pt idx="202">
                  <c:v>11-1972</c:v>
                </c:pt>
                <c:pt idx="203">
                  <c:v>12-1972</c:v>
                </c:pt>
                <c:pt idx="204">
                  <c:v>01-1973</c:v>
                </c:pt>
                <c:pt idx="205">
                  <c:v>02-1973</c:v>
                </c:pt>
                <c:pt idx="206">
                  <c:v>03-1973</c:v>
                </c:pt>
                <c:pt idx="207">
                  <c:v>04-1973</c:v>
                </c:pt>
                <c:pt idx="208">
                  <c:v>05-1973</c:v>
                </c:pt>
                <c:pt idx="209">
                  <c:v>06-1973</c:v>
                </c:pt>
                <c:pt idx="210">
                  <c:v>07-1973</c:v>
                </c:pt>
                <c:pt idx="211">
                  <c:v>08-1973</c:v>
                </c:pt>
                <c:pt idx="212">
                  <c:v>09-1973</c:v>
                </c:pt>
                <c:pt idx="213">
                  <c:v>10-1973</c:v>
                </c:pt>
                <c:pt idx="214">
                  <c:v>11-1973</c:v>
                </c:pt>
                <c:pt idx="215">
                  <c:v>12-1973</c:v>
                </c:pt>
                <c:pt idx="216">
                  <c:v>01-1974</c:v>
                </c:pt>
                <c:pt idx="217">
                  <c:v>02-1974</c:v>
                </c:pt>
                <c:pt idx="218">
                  <c:v>03-1974</c:v>
                </c:pt>
                <c:pt idx="219">
                  <c:v>04-1974</c:v>
                </c:pt>
                <c:pt idx="220">
                  <c:v>05-1974</c:v>
                </c:pt>
                <c:pt idx="221">
                  <c:v>06-1974</c:v>
                </c:pt>
                <c:pt idx="222">
                  <c:v>07-1974</c:v>
                </c:pt>
                <c:pt idx="223">
                  <c:v>08-1974</c:v>
                </c:pt>
                <c:pt idx="224">
                  <c:v>09-1974</c:v>
                </c:pt>
                <c:pt idx="225">
                  <c:v>10-1974</c:v>
                </c:pt>
                <c:pt idx="226">
                  <c:v>11-1974</c:v>
                </c:pt>
                <c:pt idx="227">
                  <c:v>12-1974</c:v>
                </c:pt>
                <c:pt idx="228">
                  <c:v>01-1975</c:v>
                </c:pt>
                <c:pt idx="229">
                  <c:v>02-1975</c:v>
                </c:pt>
                <c:pt idx="230">
                  <c:v>03-1975</c:v>
                </c:pt>
                <c:pt idx="231">
                  <c:v>04-1975</c:v>
                </c:pt>
                <c:pt idx="232">
                  <c:v>05-1975</c:v>
                </c:pt>
                <c:pt idx="233">
                  <c:v>06-1975</c:v>
                </c:pt>
                <c:pt idx="234">
                  <c:v>07-1975</c:v>
                </c:pt>
                <c:pt idx="235">
                  <c:v>08-1975</c:v>
                </c:pt>
                <c:pt idx="236">
                  <c:v>09-1975</c:v>
                </c:pt>
                <c:pt idx="237">
                  <c:v>10-1975</c:v>
                </c:pt>
                <c:pt idx="238">
                  <c:v>11-1975</c:v>
                </c:pt>
                <c:pt idx="239">
                  <c:v>12-1975</c:v>
                </c:pt>
                <c:pt idx="240">
                  <c:v>01-1976</c:v>
                </c:pt>
                <c:pt idx="241">
                  <c:v>02-1976</c:v>
                </c:pt>
                <c:pt idx="242">
                  <c:v>03-1976</c:v>
                </c:pt>
                <c:pt idx="243">
                  <c:v>04-1976</c:v>
                </c:pt>
                <c:pt idx="244">
                  <c:v>05-1976</c:v>
                </c:pt>
                <c:pt idx="245">
                  <c:v>06-1976</c:v>
                </c:pt>
                <c:pt idx="246">
                  <c:v>07-1976</c:v>
                </c:pt>
                <c:pt idx="247">
                  <c:v>08-1976</c:v>
                </c:pt>
                <c:pt idx="248">
                  <c:v>09-1976</c:v>
                </c:pt>
                <c:pt idx="249">
                  <c:v>10-1976</c:v>
                </c:pt>
                <c:pt idx="250">
                  <c:v>11-1976</c:v>
                </c:pt>
                <c:pt idx="251">
                  <c:v>12-1976</c:v>
                </c:pt>
                <c:pt idx="252">
                  <c:v>01-1977</c:v>
                </c:pt>
                <c:pt idx="253">
                  <c:v>02-1977</c:v>
                </c:pt>
                <c:pt idx="254">
                  <c:v>03-1977</c:v>
                </c:pt>
                <c:pt idx="255">
                  <c:v>04-1977</c:v>
                </c:pt>
                <c:pt idx="256">
                  <c:v>05-1977</c:v>
                </c:pt>
                <c:pt idx="257">
                  <c:v>06-1977</c:v>
                </c:pt>
                <c:pt idx="258">
                  <c:v>07-1977</c:v>
                </c:pt>
                <c:pt idx="259">
                  <c:v>08-1977</c:v>
                </c:pt>
                <c:pt idx="260">
                  <c:v>09-1977</c:v>
                </c:pt>
                <c:pt idx="261">
                  <c:v>10-1977</c:v>
                </c:pt>
                <c:pt idx="262">
                  <c:v>11-1977</c:v>
                </c:pt>
                <c:pt idx="263">
                  <c:v>12-1977</c:v>
                </c:pt>
                <c:pt idx="264">
                  <c:v>01-1978</c:v>
                </c:pt>
                <c:pt idx="265">
                  <c:v>02-1978</c:v>
                </c:pt>
                <c:pt idx="266">
                  <c:v>03-1978</c:v>
                </c:pt>
                <c:pt idx="267">
                  <c:v>04-1978</c:v>
                </c:pt>
                <c:pt idx="268">
                  <c:v>05-1978</c:v>
                </c:pt>
                <c:pt idx="269">
                  <c:v>06-1978</c:v>
                </c:pt>
                <c:pt idx="270">
                  <c:v>07-1978</c:v>
                </c:pt>
                <c:pt idx="271">
                  <c:v>08-1978</c:v>
                </c:pt>
                <c:pt idx="272">
                  <c:v>09-1978</c:v>
                </c:pt>
                <c:pt idx="273">
                  <c:v>10-1978</c:v>
                </c:pt>
                <c:pt idx="274">
                  <c:v>11-1978</c:v>
                </c:pt>
                <c:pt idx="275">
                  <c:v>12-1978</c:v>
                </c:pt>
                <c:pt idx="276">
                  <c:v>01-1979</c:v>
                </c:pt>
                <c:pt idx="277">
                  <c:v>02-1979</c:v>
                </c:pt>
                <c:pt idx="278">
                  <c:v>03-1979</c:v>
                </c:pt>
                <c:pt idx="279">
                  <c:v>04-1979</c:v>
                </c:pt>
                <c:pt idx="280">
                  <c:v>05-1979</c:v>
                </c:pt>
                <c:pt idx="281">
                  <c:v>06-1979</c:v>
                </c:pt>
                <c:pt idx="282">
                  <c:v>07-1979</c:v>
                </c:pt>
                <c:pt idx="283">
                  <c:v>08-1979</c:v>
                </c:pt>
                <c:pt idx="284">
                  <c:v>09-1979</c:v>
                </c:pt>
                <c:pt idx="285">
                  <c:v>10-1979</c:v>
                </c:pt>
                <c:pt idx="286">
                  <c:v>11-1979</c:v>
                </c:pt>
                <c:pt idx="287">
                  <c:v>12-1979</c:v>
                </c:pt>
                <c:pt idx="288">
                  <c:v>01-1980</c:v>
                </c:pt>
                <c:pt idx="289">
                  <c:v>02-1980</c:v>
                </c:pt>
                <c:pt idx="290">
                  <c:v>03-1980</c:v>
                </c:pt>
                <c:pt idx="291">
                  <c:v>04-1980</c:v>
                </c:pt>
                <c:pt idx="292">
                  <c:v>05-1980</c:v>
                </c:pt>
                <c:pt idx="293">
                  <c:v>06-1980</c:v>
                </c:pt>
                <c:pt idx="294">
                  <c:v>07-1980</c:v>
                </c:pt>
                <c:pt idx="295">
                  <c:v>08-1980</c:v>
                </c:pt>
                <c:pt idx="296">
                  <c:v>09-1980</c:v>
                </c:pt>
                <c:pt idx="297">
                  <c:v>10-1980</c:v>
                </c:pt>
                <c:pt idx="298">
                  <c:v>11-1980</c:v>
                </c:pt>
                <c:pt idx="299">
                  <c:v>12-1980</c:v>
                </c:pt>
                <c:pt idx="300">
                  <c:v>01-1981</c:v>
                </c:pt>
                <c:pt idx="301">
                  <c:v>02-1981</c:v>
                </c:pt>
                <c:pt idx="302">
                  <c:v>03-1981</c:v>
                </c:pt>
                <c:pt idx="303">
                  <c:v>04-1981</c:v>
                </c:pt>
                <c:pt idx="304">
                  <c:v>05-1981</c:v>
                </c:pt>
                <c:pt idx="305">
                  <c:v>06-1981</c:v>
                </c:pt>
                <c:pt idx="306">
                  <c:v>07-1981</c:v>
                </c:pt>
                <c:pt idx="307">
                  <c:v>08-1981</c:v>
                </c:pt>
                <c:pt idx="308">
                  <c:v>09-1981</c:v>
                </c:pt>
                <c:pt idx="309">
                  <c:v>10-1981</c:v>
                </c:pt>
                <c:pt idx="310">
                  <c:v>11-1981</c:v>
                </c:pt>
                <c:pt idx="311">
                  <c:v>12-1981</c:v>
                </c:pt>
                <c:pt idx="312">
                  <c:v>01-1982</c:v>
                </c:pt>
                <c:pt idx="313">
                  <c:v>02-1982</c:v>
                </c:pt>
                <c:pt idx="314">
                  <c:v>03-1982</c:v>
                </c:pt>
                <c:pt idx="315">
                  <c:v>04-1982</c:v>
                </c:pt>
                <c:pt idx="316">
                  <c:v>05-1982</c:v>
                </c:pt>
                <c:pt idx="317">
                  <c:v>06-1982</c:v>
                </c:pt>
                <c:pt idx="318">
                  <c:v>07-1982</c:v>
                </c:pt>
                <c:pt idx="319">
                  <c:v>08-1982</c:v>
                </c:pt>
                <c:pt idx="320">
                  <c:v>09-1982</c:v>
                </c:pt>
                <c:pt idx="321">
                  <c:v>10-1982</c:v>
                </c:pt>
                <c:pt idx="322">
                  <c:v>11-1982</c:v>
                </c:pt>
                <c:pt idx="323">
                  <c:v>12-1982</c:v>
                </c:pt>
                <c:pt idx="324">
                  <c:v>01-1983</c:v>
                </c:pt>
                <c:pt idx="325">
                  <c:v>02-1983</c:v>
                </c:pt>
                <c:pt idx="326">
                  <c:v>03-1983</c:v>
                </c:pt>
                <c:pt idx="327">
                  <c:v>04-1983</c:v>
                </c:pt>
                <c:pt idx="328">
                  <c:v>05-1983</c:v>
                </c:pt>
                <c:pt idx="329">
                  <c:v>06-1983</c:v>
                </c:pt>
                <c:pt idx="330">
                  <c:v>07-1983</c:v>
                </c:pt>
                <c:pt idx="331">
                  <c:v>08-1983</c:v>
                </c:pt>
                <c:pt idx="332">
                  <c:v>09-1983</c:v>
                </c:pt>
                <c:pt idx="333">
                  <c:v>10-1983</c:v>
                </c:pt>
                <c:pt idx="334">
                  <c:v>11-1983</c:v>
                </c:pt>
                <c:pt idx="335">
                  <c:v>12-1983</c:v>
                </c:pt>
                <c:pt idx="336">
                  <c:v>01-1984</c:v>
                </c:pt>
                <c:pt idx="337">
                  <c:v>02-1984</c:v>
                </c:pt>
                <c:pt idx="338">
                  <c:v>03-1984</c:v>
                </c:pt>
                <c:pt idx="339">
                  <c:v>04-1984</c:v>
                </c:pt>
                <c:pt idx="340">
                  <c:v>05-1984</c:v>
                </c:pt>
                <c:pt idx="341">
                  <c:v>06-1984</c:v>
                </c:pt>
                <c:pt idx="342">
                  <c:v>07-1984</c:v>
                </c:pt>
                <c:pt idx="343">
                  <c:v>08-1984</c:v>
                </c:pt>
                <c:pt idx="344">
                  <c:v>09-1984</c:v>
                </c:pt>
                <c:pt idx="345">
                  <c:v>10-1984</c:v>
                </c:pt>
                <c:pt idx="346">
                  <c:v>11-1984</c:v>
                </c:pt>
                <c:pt idx="347">
                  <c:v>12-1984</c:v>
                </c:pt>
                <c:pt idx="348">
                  <c:v>01-1985</c:v>
                </c:pt>
                <c:pt idx="349">
                  <c:v>02-1985</c:v>
                </c:pt>
                <c:pt idx="350">
                  <c:v>03-1985</c:v>
                </c:pt>
                <c:pt idx="351">
                  <c:v>04-1985</c:v>
                </c:pt>
                <c:pt idx="352">
                  <c:v>05-1985</c:v>
                </c:pt>
                <c:pt idx="353">
                  <c:v>06-1985</c:v>
                </c:pt>
                <c:pt idx="354">
                  <c:v>07-1985</c:v>
                </c:pt>
                <c:pt idx="355">
                  <c:v>08-1985</c:v>
                </c:pt>
                <c:pt idx="356">
                  <c:v>09-1985</c:v>
                </c:pt>
                <c:pt idx="357">
                  <c:v>10-1985</c:v>
                </c:pt>
                <c:pt idx="358">
                  <c:v>11-1985</c:v>
                </c:pt>
                <c:pt idx="359">
                  <c:v>12-1985</c:v>
                </c:pt>
                <c:pt idx="360">
                  <c:v>01-1986</c:v>
                </c:pt>
                <c:pt idx="361">
                  <c:v>02-1986</c:v>
                </c:pt>
                <c:pt idx="362">
                  <c:v>03-1986</c:v>
                </c:pt>
                <c:pt idx="363">
                  <c:v>04-1986</c:v>
                </c:pt>
                <c:pt idx="364">
                  <c:v>05-1986</c:v>
                </c:pt>
                <c:pt idx="365">
                  <c:v>06-1986</c:v>
                </c:pt>
                <c:pt idx="366">
                  <c:v>07-1986</c:v>
                </c:pt>
                <c:pt idx="367">
                  <c:v>08-1986</c:v>
                </c:pt>
                <c:pt idx="368">
                  <c:v>09-1986</c:v>
                </c:pt>
                <c:pt idx="369">
                  <c:v>10-1986</c:v>
                </c:pt>
                <c:pt idx="370">
                  <c:v>11-1986</c:v>
                </c:pt>
                <c:pt idx="371">
                  <c:v>12-1986</c:v>
                </c:pt>
                <c:pt idx="372">
                  <c:v>01-1987</c:v>
                </c:pt>
                <c:pt idx="373">
                  <c:v>02-1987</c:v>
                </c:pt>
                <c:pt idx="374">
                  <c:v>03-1987</c:v>
                </c:pt>
                <c:pt idx="375">
                  <c:v>04-1987</c:v>
                </c:pt>
                <c:pt idx="376">
                  <c:v>05-1987</c:v>
                </c:pt>
                <c:pt idx="377">
                  <c:v>06-1987</c:v>
                </c:pt>
                <c:pt idx="378">
                  <c:v>07-1987</c:v>
                </c:pt>
                <c:pt idx="379">
                  <c:v>08-1987</c:v>
                </c:pt>
                <c:pt idx="380">
                  <c:v>09-1987</c:v>
                </c:pt>
                <c:pt idx="381">
                  <c:v>10-1987</c:v>
                </c:pt>
                <c:pt idx="382">
                  <c:v>11-1987</c:v>
                </c:pt>
                <c:pt idx="383">
                  <c:v>12-1987</c:v>
                </c:pt>
                <c:pt idx="384">
                  <c:v>01-1988</c:v>
                </c:pt>
                <c:pt idx="385">
                  <c:v>02-1988</c:v>
                </c:pt>
                <c:pt idx="386">
                  <c:v>03-1988</c:v>
                </c:pt>
                <c:pt idx="387">
                  <c:v>04-1988</c:v>
                </c:pt>
                <c:pt idx="388">
                  <c:v>05-1988</c:v>
                </c:pt>
                <c:pt idx="389">
                  <c:v>06-1988</c:v>
                </c:pt>
                <c:pt idx="390">
                  <c:v>07-1988</c:v>
                </c:pt>
                <c:pt idx="391">
                  <c:v>08-1988</c:v>
                </c:pt>
                <c:pt idx="392">
                  <c:v>09-1988</c:v>
                </c:pt>
                <c:pt idx="393">
                  <c:v>10-1988</c:v>
                </c:pt>
                <c:pt idx="394">
                  <c:v>11-1988</c:v>
                </c:pt>
                <c:pt idx="395">
                  <c:v>12-1988</c:v>
                </c:pt>
                <c:pt idx="396">
                  <c:v>01-1989</c:v>
                </c:pt>
                <c:pt idx="397">
                  <c:v>02-1989</c:v>
                </c:pt>
                <c:pt idx="398">
                  <c:v>03-1989</c:v>
                </c:pt>
                <c:pt idx="399">
                  <c:v>04-1989</c:v>
                </c:pt>
                <c:pt idx="400">
                  <c:v>05-1989</c:v>
                </c:pt>
                <c:pt idx="401">
                  <c:v>06-1989</c:v>
                </c:pt>
                <c:pt idx="402">
                  <c:v>07-1989</c:v>
                </c:pt>
                <c:pt idx="403">
                  <c:v>08-1989</c:v>
                </c:pt>
                <c:pt idx="404">
                  <c:v>09-1989</c:v>
                </c:pt>
                <c:pt idx="405">
                  <c:v>10-1989</c:v>
                </c:pt>
                <c:pt idx="406">
                  <c:v>11-1989</c:v>
                </c:pt>
                <c:pt idx="407">
                  <c:v>12-1989</c:v>
                </c:pt>
                <c:pt idx="408">
                  <c:v>01-1990</c:v>
                </c:pt>
                <c:pt idx="409">
                  <c:v>02-1990</c:v>
                </c:pt>
                <c:pt idx="410">
                  <c:v>03-1990</c:v>
                </c:pt>
                <c:pt idx="411">
                  <c:v>04-1990</c:v>
                </c:pt>
                <c:pt idx="412">
                  <c:v>05-1990</c:v>
                </c:pt>
                <c:pt idx="413">
                  <c:v>06-1990</c:v>
                </c:pt>
                <c:pt idx="414">
                  <c:v>07-1990</c:v>
                </c:pt>
                <c:pt idx="415">
                  <c:v>08-1990</c:v>
                </c:pt>
                <c:pt idx="416">
                  <c:v>09-1990</c:v>
                </c:pt>
                <c:pt idx="417">
                  <c:v>10-1990</c:v>
                </c:pt>
                <c:pt idx="418">
                  <c:v>11-1990</c:v>
                </c:pt>
                <c:pt idx="419">
                  <c:v>12-1990</c:v>
                </c:pt>
                <c:pt idx="420">
                  <c:v>01-1991</c:v>
                </c:pt>
                <c:pt idx="421">
                  <c:v>02-1991</c:v>
                </c:pt>
                <c:pt idx="422">
                  <c:v>03-1991</c:v>
                </c:pt>
                <c:pt idx="423">
                  <c:v>04-1991</c:v>
                </c:pt>
                <c:pt idx="424">
                  <c:v>05-1991</c:v>
                </c:pt>
                <c:pt idx="425">
                  <c:v>06-1991</c:v>
                </c:pt>
                <c:pt idx="426">
                  <c:v>07-1991</c:v>
                </c:pt>
                <c:pt idx="427">
                  <c:v>08-1991</c:v>
                </c:pt>
                <c:pt idx="428">
                  <c:v>09-1991</c:v>
                </c:pt>
                <c:pt idx="429">
                  <c:v>10-1991</c:v>
                </c:pt>
                <c:pt idx="430">
                  <c:v>11-1991</c:v>
                </c:pt>
                <c:pt idx="431">
                  <c:v>12-1991</c:v>
                </c:pt>
                <c:pt idx="432">
                  <c:v>01-1992</c:v>
                </c:pt>
                <c:pt idx="433">
                  <c:v>02-1992</c:v>
                </c:pt>
                <c:pt idx="434">
                  <c:v>03-1992</c:v>
                </c:pt>
                <c:pt idx="435">
                  <c:v>04-1992</c:v>
                </c:pt>
                <c:pt idx="436">
                  <c:v>05-1992</c:v>
                </c:pt>
                <c:pt idx="437">
                  <c:v>06-1992</c:v>
                </c:pt>
                <c:pt idx="438">
                  <c:v>07-1992</c:v>
                </c:pt>
                <c:pt idx="439">
                  <c:v>08-1992</c:v>
                </c:pt>
                <c:pt idx="440">
                  <c:v>09-1992</c:v>
                </c:pt>
                <c:pt idx="441">
                  <c:v>10-1992</c:v>
                </c:pt>
                <c:pt idx="442">
                  <c:v>11-1992</c:v>
                </c:pt>
                <c:pt idx="443">
                  <c:v>12-1992</c:v>
                </c:pt>
                <c:pt idx="444">
                  <c:v>01-1993</c:v>
                </c:pt>
                <c:pt idx="445">
                  <c:v>02-1993</c:v>
                </c:pt>
                <c:pt idx="446">
                  <c:v>03-1993</c:v>
                </c:pt>
                <c:pt idx="447">
                  <c:v>04-1993</c:v>
                </c:pt>
                <c:pt idx="448">
                  <c:v>05-1993</c:v>
                </c:pt>
                <c:pt idx="449">
                  <c:v>06-1993</c:v>
                </c:pt>
                <c:pt idx="450">
                  <c:v>07-1993</c:v>
                </c:pt>
                <c:pt idx="451">
                  <c:v>08-1993</c:v>
                </c:pt>
                <c:pt idx="452">
                  <c:v>09-1993</c:v>
                </c:pt>
                <c:pt idx="453">
                  <c:v>10-1993</c:v>
                </c:pt>
                <c:pt idx="454">
                  <c:v>11-1993</c:v>
                </c:pt>
                <c:pt idx="455">
                  <c:v>12-1993</c:v>
                </c:pt>
                <c:pt idx="456">
                  <c:v>01-1994</c:v>
                </c:pt>
                <c:pt idx="457">
                  <c:v>02-1994</c:v>
                </c:pt>
                <c:pt idx="458">
                  <c:v>03-1994</c:v>
                </c:pt>
                <c:pt idx="459">
                  <c:v>04-1994</c:v>
                </c:pt>
                <c:pt idx="460">
                  <c:v>05-1994</c:v>
                </c:pt>
                <c:pt idx="461">
                  <c:v>06-1994</c:v>
                </c:pt>
                <c:pt idx="462">
                  <c:v>07-1994</c:v>
                </c:pt>
                <c:pt idx="463">
                  <c:v>08-1994</c:v>
                </c:pt>
                <c:pt idx="464">
                  <c:v>09-1994</c:v>
                </c:pt>
                <c:pt idx="465">
                  <c:v>10-1994</c:v>
                </c:pt>
                <c:pt idx="466">
                  <c:v>11-1994</c:v>
                </c:pt>
                <c:pt idx="467">
                  <c:v>12-1994</c:v>
                </c:pt>
                <c:pt idx="468">
                  <c:v>01-1995</c:v>
                </c:pt>
                <c:pt idx="469">
                  <c:v>02-1995</c:v>
                </c:pt>
                <c:pt idx="470">
                  <c:v>03-1995</c:v>
                </c:pt>
                <c:pt idx="471">
                  <c:v>04-1995</c:v>
                </c:pt>
                <c:pt idx="472">
                  <c:v>05-1995</c:v>
                </c:pt>
                <c:pt idx="473">
                  <c:v>06-1995</c:v>
                </c:pt>
                <c:pt idx="474">
                  <c:v>07-1995</c:v>
                </c:pt>
                <c:pt idx="475">
                  <c:v>08-1995</c:v>
                </c:pt>
                <c:pt idx="476">
                  <c:v>09-1995</c:v>
                </c:pt>
                <c:pt idx="477">
                  <c:v>10-1995</c:v>
                </c:pt>
                <c:pt idx="478">
                  <c:v>11-1995</c:v>
                </c:pt>
                <c:pt idx="479">
                  <c:v>12-1995</c:v>
                </c:pt>
                <c:pt idx="480">
                  <c:v>01-1996</c:v>
                </c:pt>
                <c:pt idx="481">
                  <c:v>02-1996</c:v>
                </c:pt>
                <c:pt idx="482">
                  <c:v>03-1996</c:v>
                </c:pt>
                <c:pt idx="483">
                  <c:v>04-1996</c:v>
                </c:pt>
                <c:pt idx="484">
                  <c:v>05-1996</c:v>
                </c:pt>
                <c:pt idx="485">
                  <c:v>06-1996</c:v>
                </c:pt>
                <c:pt idx="486">
                  <c:v>07-1996</c:v>
                </c:pt>
                <c:pt idx="487">
                  <c:v>08-1996</c:v>
                </c:pt>
                <c:pt idx="488">
                  <c:v>09-1996</c:v>
                </c:pt>
                <c:pt idx="489">
                  <c:v>10-1996</c:v>
                </c:pt>
                <c:pt idx="490">
                  <c:v>11-1996</c:v>
                </c:pt>
                <c:pt idx="491">
                  <c:v>12-1996</c:v>
                </c:pt>
                <c:pt idx="492">
                  <c:v>01-1997</c:v>
                </c:pt>
                <c:pt idx="493">
                  <c:v>02-1997</c:v>
                </c:pt>
                <c:pt idx="494">
                  <c:v>03-1997</c:v>
                </c:pt>
                <c:pt idx="495">
                  <c:v>04-1997</c:v>
                </c:pt>
                <c:pt idx="496">
                  <c:v>05-1997</c:v>
                </c:pt>
                <c:pt idx="497">
                  <c:v>06-1997</c:v>
                </c:pt>
                <c:pt idx="498">
                  <c:v>07-1997</c:v>
                </c:pt>
                <c:pt idx="499">
                  <c:v>08-1997</c:v>
                </c:pt>
                <c:pt idx="500">
                  <c:v>09-1997</c:v>
                </c:pt>
                <c:pt idx="501">
                  <c:v>10-1997</c:v>
                </c:pt>
                <c:pt idx="502">
                  <c:v>11-1997</c:v>
                </c:pt>
                <c:pt idx="503">
                  <c:v>12-1997</c:v>
                </c:pt>
                <c:pt idx="504">
                  <c:v>01-1998</c:v>
                </c:pt>
                <c:pt idx="505">
                  <c:v>02-1998</c:v>
                </c:pt>
                <c:pt idx="506">
                  <c:v>03-1998</c:v>
                </c:pt>
                <c:pt idx="507">
                  <c:v>04-1998</c:v>
                </c:pt>
                <c:pt idx="508">
                  <c:v>05-1998</c:v>
                </c:pt>
                <c:pt idx="509">
                  <c:v>06-1998</c:v>
                </c:pt>
                <c:pt idx="510">
                  <c:v>07-1998</c:v>
                </c:pt>
                <c:pt idx="511">
                  <c:v>08-1998</c:v>
                </c:pt>
                <c:pt idx="512">
                  <c:v>09-1998</c:v>
                </c:pt>
                <c:pt idx="513">
                  <c:v>10-1998</c:v>
                </c:pt>
                <c:pt idx="514">
                  <c:v>11-1998</c:v>
                </c:pt>
                <c:pt idx="515">
                  <c:v>12-1998</c:v>
                </c:pt>
                <c:pt idx="516">
                  <c:v>01-1999</c:v>
                </c:pt>
                <c:pt idx="517">
                  <c:v>02-1999</c:v>
                </c:pt>
                <c:pt idx="518">
                  <c:v>03-1999</c:v>
                </c:pt>
                <c:pt idx="519">
                  <c:v>04-1999</c:v>
                </c:pt>
                <c:pt idx="520">
                  <c:v>05-1999</c:v>
                </c:pt>
                <c:pt idx="521">
                  <c:v>06-1999</c:v>
                </c:pt>
                <c:pt idx="522">
                  <c:v>07-1999</c:v>
                </c:pt>
                <c:pt idx="523">
                  <c:v>08-1999</c:v>
                </c:pt>
                <c:pt idx="524">
                  <c:v>09-1999</c:v>
                </c:pt>
                <c:pt idx="525">
                  <c:v>10-1999</c:v>
                </c:pt>
                <c:pt idx="526">
                  <c:v>11-1999</c:v>
                </c:pt>
                <c:pt idx="527">
                  <c:v>12-1999</c:v>
                </c:pt>
                <c:pt idx="528">
                  <c:v>01-2000</c:v>
                </c:pt>
                <c:pt idx="529">
                  <c:v>02-2000</c:v>
                </c:pt>
                <c:pt idx="530">
                  <c:v>03-2000</c:v>
                </c:pt>
                <c:pt idx="531">
                  <c:v>04-2000</c:v>
                </c:pt>
                <c:pt idx="532">
                  <c:v>05-2000</c:v>
                </c:pt>
                <c:pt idx="533">
                  <c:v>06-2000</c:v>
                </c:pt>
                <c:pt idx="534">
                  <c:v>07-2000</c:v>
                </c:pt>
                <c:pt idx="535">
                  <c:v>08-2000</c:v>
                </c:pt>
                <c:pt idx="536">
                  <c:v>09-2000</c:v>
                </c:pt>
                <c:pt idx="537">
                  <c:v>10-2000</c:v>
                </c:pt>
                <c:pt idx="538">
                  <c:v>11-2000</c:v>
                </c:pt>
                <c:pt idx="539">
                  <c:v>12-2000</c:v>
                </c:pt>
                <c:pt idx="540">
                  <c:v>01-2001</c:v>
                </c:pt>
                <c:pt idx="541">
                  <c:v>02-2001</c:v>
                </c:pt>
                <c:pt idx="542">
                  <c:v>03-2001</c:v>
                </c:pt>
                <c:pt idx="543">
                  <c:v>04-2001</c:v>
                </c:pt>
                <c:pt idx="544">
                  <c:v>05-2001</c:v>
                </c:pt>
                <c:pt idx="545">
                  <c:v>06-2001</c:v>
                </c:pt>
                <c:pt idx="546">
                  <c:v>07-2001</c:v>
                </c:pt>
                <c:pt idx="547">
                  <c:v>08-2001</c:v>
                </c:pt>
                <c:pt idx="548">
                  <c:v>09-2001</c:v>
                </c:pt>
                <c:pt idx="549">
                  <c:v>10-2001</c:v>
                </c:pt>
                <c:pt idx="550">
                  <c:v>11-2001</c:v>
                </c:pt>
                <c:pt idx="551">
                  <c:v>12-2001</c:v>
                </c:pt>
                <c:pt idx="552">
                  <c:v>01-2002</c:v>
                </c:pt>
                <c:pt idx="553">
                  <c:v>02-2002</c:v>
                </c:pt>
                <c:pt idx="554">
                  <c:v>03-2002</c:v>
                </c:pt>
                <c:pt idx="555">
                  <c:v>04-2002</c:v>
                </c:pt>
                <c:pt idx="556">
                  <c:v>05-2002</c:v>
                </c:pt>
                <c:pt idx="557">
                  <c:v>06-2002</c:v>
                </c:pt>
                <c:pt idx="558">
                  <c:v>07-2002</c:v>
                </c:pt>
                <c:pt idx="559">
                  <c:v>08-2002</c:v>
                </c:pt>
                <c:pt idx="560">
                  <c:v>09-2002</c:v>
                </c:pt>
                <c:pt idx="561">
                  <c:v>10-2002</c:v>
                </c:pt>
                <c:pt idx="562">
                  <c:v>11-2002</c:v>
                </c:pt>
                <c:pt idx="563">
                  <c:v>12-2002</c:v>
                </c:pt>
                <c:pt idx="564">
                  <c:v>01-2003</c:v>
                </c:pt>
                <c:pt idx="565">
                  <c:v>02-2003</c:v>
                </c:pt>
                <c:pt idx="566">
                  <c:v>03-2003</c:v>
                </c:pt>
                <c:pt idx="567">
                  <c:v>04-2003</c:v>
                </c:pt>
                <c:pt idx="568">
                  <c:v>05-2003</c:v>
                </c:pt>
                <c:pt idx="569">
                  <c:v>06-2003</c:v>
                </c:pt>
                <c:pt idx="570">
                  <c:v>07-2003</c:v>
                </c:pt>
                <c:pt idx="571">
                  <c:v>08-2003</c:v>
                </c:pt>
                <c:pt idx="572">
                  <c:v>09-2003</c:v>
                </c:pt>
                <c:pt idx="573">
                  <c:v>10-2003</c:v>
                </c:pt>
                <c:pt idx="574">
                  <c:v>11-2003</c:v>
                </c:pt>
                <c:pt idx="575">
                  <c:v>12-2003</c:v>
                </c:pt>
                <c:pt idx="576">
                  <c:v>01-2004</c:v>
                </c:pt>
                <c:pt idx="577">
                  <c:v>02-2004</c:v>
                </c:pt>
                <c:pt idx="578">
                  <c:v>03-2004</c:v>
                </c:pt>
                <c:pt idx="579">
                  <c:v>04-2004</c:v>
                </c:pt>
                <c:pt idx="580">
                  <c:v>05-2004</c:v>
                </c:pt>
                <c:pt idx="581">
                  <c:v>06-2004</c:v>
                </c:pt>
                <c:pt idx="582">
                  <c:v>07-2004</c:v>
                </c:pt>
                <c:pt idx="583">
                  <c:v>08-2004</c:v>
                </c:pt>
                <c:pt idx="584">
                  <c:v>09-2004</c:v>
                </c:pt>
                <c:pt idx="585">
                  <c:v>10-2004</c:v>
                </c:pt>
                <c:pt idx="586">
                  <c:v>11-2004</c:v>
                </c:pt>
                <c:pt idx="587">
                  <c:v>12-2004</c:v>
                </c:pt>
                <c:pt idx="588">
                  <c:v>01-2005</c:v>
                </c:pt>
                <c:pt idx="589">
                  <c:v>02-2005</c:v>
                </c:pt>
                <c:pt idx="590">
                  <c:v>03-2005</c:v>
                </c:pt>
                <c:pt idx="591">
                  <c:v>04-2005</c:v>
                </c:pt>
                <c:pt idx="592">
                  <c:v>05-2005</c:v>
                </c:pt>
                <c:pt idx="593">
                  <c:v>06-2005</c:v>
                </c:pt>
                <c:pt idx="594">
                  <c:v>07-2005</c:v>
                </c:pt>
                <c:pt idx="595">
                  <c:v>08-2005</c:v>
                </c:pt>
                <c:pt idx="596">
                  <c:v>09-2005</c:v>
                </c:pt>
                <c:pt idx="597">
                  <c:v>10-2005</c:v>
                </c:pt>
                <c:pt idx="598">
                  <c:v>11-2005</c:v>
                </c:pt>
                <c:pt idx="599">
                  <c:v>12-2005</c:v>
                </c:pt>
                <c:pt idx="600">
                  <c:v>01-2006</c:v>
                </c:pt>
                <c:pt idx="601">
                  <c:v>02-2006</c:v>
                </c:pt>
                <c:pt idx="602">
                  <c:v>03-2006</c:v>
                </c:pt>
                <c:pt idx="603">
                  <c:v>04-2006</c:v>
                </c:pt>
                <c:pt idx="604">
                  <c:v>05-2006</c:v>
                </c:pt>
                <c:pt idx="605">
                  <c:v>06-2006</c:v>
                </c:pt>
                <c:pt idx="606">
                  <c:v>07-2006</c:v>
                </c:pt>
                <c:pt idx="607">
                  <c:v>08-2006</c:v>
                </c:pt>
                <c:pt idx="608">
                  <c:v>09-2006</c:v>
                </c:pt>
                <c:pt idx="609">
                  <c:v>10-2006</c:v>
                </c:pt>
                <c:pt idx="610">
                  <c:v>11-2006</c:v>
                </c:pt>
                <c:pt idx="611">
                  <c:v>12-2006</c:v>
                </c:pt>
                <c:pt idx="612">
                  <c:v>01-2007</c:v>
                </c:pt>
                <c:pt idx="613">
                  <c:v>02-2007</c:v>
                </c:pt>
                <c:pt idx="614">
                  <c:v>03-2007</c:v>
                </c:pt>
                <c:pt idx="615">
                  <c:v>04-2007</c:v>
                </c:pt>
                <c:pt idx="616">
                  <c:v>05-2007</c:v>
                </c:pt>
                <c:pt idx="617">
                  <c:v>06-2007</c:v>
                </c:pt>
                <c:pt idx="618">
                  <c:v>07-2007</c:v>
                </c:pt>
                <c:pt idx="619">
                  <c:v>08-2007</c:v>
                </c:pt>
                <c:pt idx="620">
                  <c:v>09-2007</c:v>
                </c:pt>
                <c:pt idx="621">
                  <c:v>10-2007</c:v>
                </c:pt>
                <c:pt idx="622">
                  <c:v>11-2007</c:v>
                </c:pt>
                <c:pt idx="623">
                  <c:v>12-2007</c:v>
                </c:pt>
                <c:pt idx="624">
                  <c:v>01-2008</c:v>
                </c:pt>
                <c:pt idx="625">
                  <c:v>02-2008</c:v>
                </c:pt>
                <c:pt idx="626">
                  <c:v>03-2008</c:v>
                </c:pt>
                <c:pt idx="627">
                  <c:v>04-2008</c:v>
                </c:pt>
                <c:pt idx="628">
                  <c:v>05-2008</c:v>
                </c:pt>
                <c:pt idx="629">
                  <c:v>06-2008</c:v>
                </c:pt>
                <c:pt idx="630">
                  <c:v>07-2008</c:v>
                </c:pt>
                <c:pt idx="631">
                  <c:v>08-2008</c:v>
                </c:pt>
                <c:pt idx="632">
                  <c:v>09-2008</c:v>
                </c:pt>
                <c:pt idx="633">
                  <c:v>10-2008</c:v>
                </c:pt>
                <c:pt idx="634">
                  <c:v>11-2008</c:v>
                </c:pt>
                <c:pt idx="635">
                  <c:v>12-2008</c:v>
                </c:pt>
                <c:pt idx="636">
                  <c:v>01-2009</c:v>
                </c:pt>
                <c:pt idx="637">
                  <c:v>02-2009</c:v>
                </c:pt>
                <c:pt idx="638">
                  <c:v>03-2009</c:v>
                </c:pt>
                <c:pt idx="639">
                  <c:v>04-2009</c:v>
                </c:pt>
                <c:pt idx="640">
                  <c:v>05-2009</c:v>
                </c:pt>
                <c:pt idx="641">
                  <c:v>06-2009</c:v>
                </c:pt>
                <c:pt idx="642">
                  <c:v>07-2009</c:v>
                </c:pt>
                <c:pt idx="643">
                  <c:v>08-2009</c:v>
                </c:pt>
                <c:pt idx="644">
                  <c:v>09-2009</c:v>
                </c:pt>
                <c:pt idx="645">
                  <c:v>10-2009</c:v>
                </c:pt>
                <c:pt idx="646">
                  <c:v>11-2009</c:v>
                </c:pt>
                <c:pt idx="647">
                  <c:v>12-2009</c:v>
                </c:pt>
                <c:pt idx="648">
                  <c:v>01-2010</c:v>
                </c:pt>
                <c:pt idx="649">
                  <c:v>02-2010</c:v>
                </c:pt>
                <c:pt idx="650">
                  <c:v>03-2010</c:v>
                </c:pt>
                <c:pt idx="651">
                  <c:v>04-2010</c:v>
                </c:pt>
                <c:pt idx="652">
                  <c:v>05-2010</c:v>
                </c:pt>
                <c:pt idx="653">
                  <c:v>06-2010</c:v>
                </c:pt>
                <c:pt idx="654">
                  <c:v>07-2010</c:v>
                </c:pt>
                <c:pt idx="655">
                  <c:v>08-2010</c:v>
                </c:pt>
                <c:pt idx="656">
                  <c:v>09-2010</c:v>
                </c:pt>
                <c:pt idx="657">
                  <c:v>10-2010</c:v>
                </c:pt>
                <c:pt idx="658">
                  <c:v>11-2010</c:v>
                </c:pt>
                <c:pt idx="659">
                  <c:v>12-2010</c:v>
                </c:pt>
                <c:pt idx="660">
                  <c:v>01-2011</c:v>
                </c:pt>
                <c:pt idx="661">
                  <c:v>02-2011</c:v>
                </c:pt>
                <c:pt idx="662">
                  <c:v>03-2011</c:v>
                </c:pt>
                <c:pt idx="663">
                  <c:v>04-2011</c:v>
                </c:pt>
                <c:pt idx="664">
                  <c:v>05-2011</c:v>
                </c:pt>
                <c:pt idx="665">
                  <c:v>06-2011</c:v>
                </c:pt>
                <c:pt idx="666">
                  <c:v>07-2011</c:v>
                </c:pt>
                <c:pt idx="667">
                  <c:v>08-2011</c:v>
                </c:pt>
                <c:pt idx="668">
                  <c:v>09-2011</c:v>
                </c:pt>
                <c:pt idx="669">
                  <c:v>10-2011</c:v>
                </c:pt>
                <c:pt idx="670">
                  <c:v>11-2011</c:v>
                </c:pt>
                <c:pt idx="671">
                  <c:v>12-2011</c:v>
                </c:pt>
                <c:pt idx="672">
                  <c:v>01-2012</c:v>
                </c:pt>
                <c:pt idx="673">
                  <c:v>02-2012</c:v>
                </c:pt>
                <c:pt idx="674">
                  <c:v>03-2012</c:v>
                </c:pt>
                <c:pt idx="675">
                  <c:v>04-2012</c:v>
                </c:pt>
                <c:pt idx="676">
                  <c:v>05-2012</c:v>
                </c:pt>
                <c:pt idx="677">
                  <c:v>06-2012</c:v>
                </c:pt>
                <c:pt idx="678">
                  <c:v>07-2012</c:v>
                </c:pt>
                <c:pt idx="679">
                  <c:v>08-2012</c:v>
                </c:pt>
                <c:pt idx="680">
                  <c:v>09-2012</c:v>
                </c:pt>
                <c:pt idx="681">
                  <c:v>10-2012</c:v>
                </c:pt>
                <c:pt idx="682">
                  <c:v>11-2012</c:v>
                </c:pt>
                <c:pt idx="683">
                  <c:v>12-2012</c:v>
                </c:pt>
                <c:pt idx="684">
                  <c:v>01-2013</c:v>
                </c:pt>
                <c:pt idx="685">
                  <c:v>02-2013</c:v>
                </c:pt>
                <c:pt idx="686">
                  <c:v>03-2013</c:v>
                </c:pt>
                <c:pt idx="687">
                  <c:v>04-2013</c:v>
                </c:pt>
                <c:pt idx="688">
                  <c:v>05-2013</c:v>
                </c:pt>
                <c:pt idx="689">
                  <c:v>06-2013</c:v>
                </c:pt>
                <c:pt idx="690">
                  <c:v>07-2013</c:v>
                </c:pt>
                <c:pt idx="691">
                  <c:v>08-2013</c:v>
                </c:pt>
                <c:pt idx="692">
                  <c:v>09-2013</c:v>
                </c:pt>
                <c:pt idx="693">
                  <c:v>10-2013</c:v>
                </c:pt>
                <c:pt idx="694">
                  <c:v>11-2013</c:v>
                </c:pt>
                <c:pt idx="695">
                  <c:v>12-2013</c:v>
                </c:pt>
                <c:pt idx="696">
                  <c:v>01-2014</c:v>
                </c:pt>
                <c:pt idx="697">
                  <c:v>02-2014</c:v>
                </c:pt>
                <c:pt idx="698">
                  <c:v>03-2014</c:v>
                </c:pt>
                <c:pt idx="699">
                  <c:v>04-2014</c:v>
                </c:pt>
                <c:pt idx="700">
                  <c:v>05-2014</c:v>
                </c:pt>
                <c:pt idx="701">
                  <c:v>06-2014</c:v>
                </c:pt>
                <c:pt idx="702">
                  <c:v>07-2014</c:v>
                </c:pt>
                <c:pt idx="703">
                  <c:v>08-2014</c:v>
                </c:pt>
                <c:pt idx="704">
                  <c:v>09-2014</c:v>
                </c:pt>
                <c:pt idx="705">
                  <c:v>10-2014</c:v>
                </c:pt>
                <c:pt idx="706">
                  <c:v>11-2014</c:v>
                </c:pt>
                <c:pt idx="707">
                  <c:v>12-2014</c:v>
                </c:pt>
                <c:pt idx="708">
                  <c:v>01-2015</c:v>
                </c:pt>
                <c:pt idx="709">
                  <c:v>02-2015</c:v>
                </c:pt>
                <c:pt idx="710">
                  <c:v>03-2015</c:v>
                </c:pt>
                <c:pt idx="711">
                  <c:v>04-2015</c:v>
                </c:pt>
                <c:pt idx="712">
                  <c:v>05-2015</c:v>
                </c:pt>
                <c:pt idx="713">
                  <c:v>06-2015</c:v>
                </c:pt>
                <c:pt idx="714">
                  <c:v>07-2015</c:v>
                </c:pt>
                <c:pt idx="715">
                  <c:v>08-2015</c:v>
                </c:pt>
                <c:pt idx="716">
                  <c:v>09-2015</c:v>
                </c:pt>
                <c:pt idx="717">
                  <c:v>10-2015</c:v>
                </c:pt>
                <c:pt idx="718">
                  <c:v>11-2015</c:v>
                </c:pt>
                <c:pt idx="719">
                  <c:v>12-2015</c:v>
                </c:pt>
                <c:pt idx="720">
                  <c:v>01-2016</c:v>
                </c:pt>
                <c:pt idx="721">
                  <c:v>02-2016</c:v>
                </c:pt>
                <c:pt idx="722">
                  <c:v>03-2016</c:v>
                </c:pt>
                <c:pt idx="723">
                  <c:v>04-2016</c:v>
                </c:pt>
                <c:pt idx="724">
                  <c:v>05-2016</c:v>
                </c:pt>
                <c:pt idx="725">
                  <c:v>06-2016</c:v>
                </c:pt>
                <c:pt idx="726">
                  <c:v>07-2016</c:v>
                </c:pt>
                <c:pt idx="727">
                  <c:v>08-2016</c:v>
                </c:pt>
                <c:pt idx="728">
                  <c:v>09-2016</c:v>
                </c:pt>
                <c:pt idx="729">
                  <c:v>10-2016</c:v>
                </c:pt>
                <c:pt idx="730">
                  <c:v>11-2016</c:v>
                </c:pt>
                <c:pt idx="731">
                  <c:v>12-2016</c:v>
                </c:pt>
                <c:pt idx="732">
                  <c:v>01-2017</c:v>
                </c:pt>
                <c:pt idx="733">
                  <c:v>02-2017</c:v>
                </c:pt>
                <c:pt idx="734">
                  <c:v>03-2017</c:v>
                </c:pt>
                <c:pt idx="735">
                  <c:v>04-2017</c:v>
                </c:pt>
                <c:pt idx="736">
                  <c:v>05-2017</c:v>
                </c:pt>
                <c:pt idx="737">
                  <c:v>06-2017</c:v>
                </c:pt>
                <c:pt idx="738">
                  <c:v>07-2017</c:v>
                </c:pt>
                <c:pt idx="739">
                  <c:v>08-2017</c:v>
                </c:pt>
                <c:pt idx="740">
                  <c:v>09-2017</c:v>
                </c:pt>
                <c:pt idx="741">
                  <c:v>10-2017</c:v>
                </c:pt>
                <c:pt idx="742">
                  <c:v>11-2017</c:v>
                </c:pt>
                <c:pt idx="743">
                  <c:v>12-2017</c:v>
                </c:pt>
                <c:pt idx="744">
                  <c:v>01-2018</c:v>
                </c:pt>
                <c:pt idx="745">
                  <c:v>02-2018</c:v>
                </c:pt>
                <c:pt idx="746">
                  <c:v>03-2018</c:v>
                </c:pt>
                <c:pt idx="747">
                  <c:v>04-2018</c:v>
                </c:pt>
                <c:pt idx="748">
                  <c:v>05-2018</c:v>
                </c:pt>
                <c:pt idx="749">
                  <c:v>06-2018</c:v>
                </c:pt>
                <c:pt idx="750">
                  <c:v>07-2018</c:v>
                </c:pt>
                <c:pt idx="751">
                  <c:v>08-2018</c:v>
                </c:pt>
                <c:pt idx="752">
                  <c:v>09-2018</c:v>
                </c:pt>
                <c:pt idx="753">
                  <c:v>10-2018</c:v>
                </c:pt>
                <c:pt idx="754">
                  <c:v>11-2018</c:v>
                </c:pt>
                <c:pt idx="755">
                  <c:v>12-2018</c:v>
                </c:pt>
                <c:pt idx="756">
                  <c:v>01-2019</c:v>
                </c:pt>
                <c:pt idx="757">
                  <c:v>02-2019</c:v>
                </c:pt>
                <c:pt idx="758">
                  <c:v>03-2019</c:v>
                </c:pt>
                <c:pt idx="759">
                  <c:v>04-2019</c:v>
                </c:pt>
                <c:pt idx="760">
                  <c:v>05-2019</c:v>
                </c:pt>
                <c:pt idx="761">
                  <c:v>06-2019</c:v>
                </c:pt>
                <c:pt idx="762">
                  <c:v>07-2019</c:v>
                </c:pt>
                <c:pt idx="763">
                  <c:v>08-2019</c:v>
                </c:pt>
                <c:pt idx="764">
                  <c:v>09-2019</c:v>
                </c:pt>
                <c:pt idx="765">
                  <c:v>10-2019</c:v>
                </c:pt>
                <c:pt idx="766">
                  <c:v>11-2019</c:v>
                </c:pt>
                <c:pt idx="767">
                  <c:v>12-2019</c:v>
                </c:pt>
                <c:pt idx="768">
                  <c:v>01-2020</c:v>
                </c:pt>
                <c:pt idx="769">
                  <c:v>02-2020</c:v>
                </c:pt>
                <c:pt idx="770">
                  <c:v>03-2020</c:v>
                </c:pt>
                <c:pt idx="771">
                  <c:v>04-2020</c:v>
                </c:pt>
                <c:pt idx="772">
                  <c:v>05-2020</c:v>
                </c:pt>
                <c:pt idx="773">
                  <c:v>06-2020</c:v>
                </c:pt>
                <c:pt idx="774">
                  <c:v>07-2020</c:v>
                </c:pt>
                <c:pt idx="775">
                  <c:v>08-2020</c:v>
                </c:pt>
                <c:pt idx="776">
                  <c:v>09-2020</c:v>
                </c:pt>
                <c:pt idx="777">
                  <c:v>10-2020</c:v>
                </c:pt>
                <c:pt idx="778">
                  <c:v>11-2020</c:v>
                </c:pt>
                <c:pt idx="779">
                  <c:v>12-2020</c:v>
                </c:pt>
                <c:pt idx="780">
                  <c:v>01-2021</c:v>
                </c:pt>
                <c:pt idx="781">
                  <c:v>02-2021</c:v>
                </c:pt>
                <c:pt idx="782">
                  <c:v>03-2021</c:v>
                </c:pt>
                <c:pt idx="783">
                  <c:v>04-2021</c:v>
                </c:pt>
                <c:pt idx="784">
                  <c:v>05-2021</c:v>
                </c:pt>
                <c:pt idx="785">
                  <c:v>06-2021</c:v>
                </c:pt>
                <c:pt idx="786">
                  <c:v>07-2021</c:v>
                </c:pt>
                <c:pt idx="787">
                  <c:v>08-2021</c:v>
                </c:pt>
                <c:pt idx="788">
                  <c:v>09-2021</c:v>
                </c:pt>
                <c:pt idx="789">
                  <c:v>10-2021</c:v>
                </c:pt>
                <c:pt idx="790">
                  <c:v>11-2021</c:v>
                </c:pt>
                <c:pt idx="791">
                  <c:v>12-2021</c:v>
                </c:pt>
                <c:pt idx="792">
                  <c:v>01-2022</c:v>
                </c:pt>
                <c:pt idx="793">
                  <c:v>02-2022</c:v>
                </c:pt>
                <c:pt idx="794">
                  <c:v>03-2022</c:v>
                </c:pt>
                <c:pt idx="795">
                  <c:v>04-2022</c:v>
                </c:pt>
                <c:pt idx="796">
                  <c:v>05-2022</c:v>
                </c:pt>
                <c:pt idx="797">
                  <c:v>06-2022</c:v>
                </c:pt>
                <c:pt idx="798">
                  <c:v>07-2022</c:v>
                </c:pt>
                <c:pt idx="799">
                  <c:v>08-2022</c:v>
                </c:pt>
                <c:pt idx="800">
                  <c:v>09-2022</c:v>
                </c:pt>
                <c:pt idx="801">
                  <c:v>10-2022</c:v>
                </c:pt>
                <c:pt idx="802">
                  <c:v>11-2022</c:v>
                </c:pt>
                <c:pt idx="803">
                  <c:v>12-2022</c:v>
                </c:pt>
                <c:pt idx="804">
                  <c:v>01-2023</c:v>
                </c:pt>
                <c:pt idx="805">
                  <c:v>02-2023</c:v>
                </c:pt>
                <c:pt idx="806">
                  <c:v>03-2023</c:v>
                </c:pt>
                <c:pt idx="807">
                  <c:v>04-2023</c:v>
                </c:pt>
                <c:pt idx="808">
                  <c:v>05-2023</c:v>
                </c:pt>
                <c:pt idx="809">
                  <c:v>06-2023</c:v>
                </c:pt>
                <c:pt idx="810">
                  <c:v>07-2023</c:v>
                </c:pt>
                <c:pt idx="811">
                  <c:v>08-2023</c:v>
                </c:pt>
                <c:pt idx="812">
                  <c:v>09-2023</c:v>
                </c:pt>
                <c:pt idx="813">
                  <c:v>10-2023</c:v>
                </c:pt>
                <c:pt idx="814">
                  <c:v>11-2023</c:v>
                </c:pt>
                <c:pt idx="815">
                  <c:v>12-2023</c:v>
                </c:pt>
                <c:pt idx="816">
                  <c:v>01-2024</c:v>
                </c:pt>
                <c:pt idx="817">
                  <c:v>02-2024</c:v>
                </c:pt>
                <c:pt idx="818">
                  <c:v>03-2024</c:v>
                </c:pt>
              </c:strCache>
            </c:strRef>
          </c:xVal>
          <c:yVal>
            <c:numRef>
              <c:f>KeelingKurve!$G$2:$G$820</c:f>
              <c:numCache>
                <c:formatCode>General</c:formatCode>
                <c:ptCount val="819"/>
                <c:pt idx="23">
                  <c:v>0</c:v>
                </c:pt>
                <c:pt idx="43">
                  <c:v>0.72333333333335759</c:v>
                </c:pt>
                <c:pt idx="44">
                  <c:v>0.72249999999996817</c:v>
                </c:pt>
                <c:pt idx="45">
                  <c:v>0.8091666666666697</c:v>
                </c:pt>
                <c:pt idx="46">
                  <c:v>0.88916666666665378</c:v>
                </c:pt>
                <c:pt idx="47">
                  <c:v>0.93499999999994543</c:v>
                </c:pt>
                <c:pt idx="48">
                  <c:v>1.0158333333332621</c:v>
                </c:pt>
                <c:pt idx="49">
                  <c:v>1.1183333333333394</c:v>
                </c:pt>
                <c:pt idx="50">
                  <c:v>1.0933333333333053</c:v>
                </c:pt>
                <c:pt idx="51">
                  <c:v>1.0591666666666129</c:v>
                </c:pt>
                <c:pt idx="52">
                  <c:v>0.95166666666671063</c:v>
                </c:pt>
                <c:pt idx="53">
                  <c:v>0.92666666666667652</c:v>
                </c:pt>
                <c:pt idx="54">
                  <c:v>0.89416666666664923</c:v>
                </c:pt>
                <c:pt idx="55">
                  <c:v>0.91333333333329847</c:v>
                </c:pt>
                <c:pt idx="56">
                  <c:v>0.91583333333335304</c:v>
                </c:pt>
                <c:pt idx="57">
                  <c:v>0.84416666666669471</c:v>
                </c:pt>
                <c:pt idx="58">
                  <c:v>0.74500000000000455</c:v>
                </c:pt>
                <c:pt idx="59">
                  <c:v>0.64166666666665151</c:v>
                </c:pt>
                <c:pt idx="60">
                  <c:v>0.53666666666669016</c:v>
                </c:pt>
                <c:pt idx="61">
                  <c:v>0.51916666666670608</c:v>
                </c:pt>
                <c:pt idx="62">
                  <c:v>0.56000000000000227</c:v>
                </c:pt>
                <c:pt idx="63">
                  <c:v>0.64166666666665151</c:v>
                </c:pt>
                <c:pt idx="64">
                  <c:v>0.71749999999997272</c:v>
                </c:pt>
                <c:pt idx="65">
                  <c:v>0.73500000000001364</c:v>
                </c:pt>
                <c:pt idx="66">
                  <c:v>0.78416666666669244</c:v>
                </c:pt>
                <c:pt idx="67">
                  <c:v>0.79500000000007276</c:v>
                </c:pt>
                <c:pt idx="68">
                  <c:v>0.81000000000005912</c:v>
                </c:pt>
                <c:pt idx="69">
                  <c:v>0.86333333333334394</c:v>
                </c:pt>
                <c:pt idx="70">
                  <c:v>0.85416666666668561</c:v>
                </c:pt>
                <c:pt idx="71">
                  <c:v>0.90916666666669244</c:v>
                </c:pt>
                <c:pt idx="72">
                  <c:v>0.96500000000003183</c:v>
                </c:pt>
                <c:pt idx="73">
                  <c:v>0.94166666666666288</c:v>
                </c:pt>
                <c:pt idx="74">
                  <c:v>0.97750000000007731</c:v>
                </c:pt>
                <c:pt idx="75">
                  <c:v>0.86333333333334394</c:v>
                </c:pt>
                <c:pt idx="76">
                  <c:v>0.8208333333333826</c:v>
                </c:pt>
                <c:pt idx="77">
                  <c:v>0.80999999999994543</c:v>
                </c:pt>
                <c:pt idx="78">
                  <c:v>0.78916666666668789</c:v>
                </c:pt>
                <c:pt idx="79">
                  <c:v>0.7616666666667129</c:v>
                </c:pt>
                <c:pt idx="80">
                  <c:v>0.68166666666661513</c:v>
                </c:pt>
                <c:pt idx="81">
                  <c:v>0.65833333333330302</c:v>
                </c:pt>
                <c:pt idx="82">
                  <c:v>0.72333333333335759</c:v>
                </c:pt>
                <c:pt idx="83">
                  <c:v>0.72500000000002274</c:v>
                </c:pt>
                <c:pt idx="84">
                  <c:v>0.64833333333336896</c:v>
                </c:pt>
                <c:pt idx="85">
                  <c:v>0.62833333333327346</c:v>
                </c:pt>
                <c:pt idx="86">
                  <c:v>0.52166666666664696</c:v>
                </c:pt>
                <c:pt idx="87">
                  <c:v>0.56000000000005912</c:v>
                </c:pt>
                <c:pt idx="88">
                  <c:v>0.54250000000001819</c:v>
                </c:pt>
                <c:pt idx="89">
                  <c:v>0.53916666666668789</c:v>
                </c:pt>
                <c:pt idx="90">
                  <c:v>0.54166666666662877</c:v>
                </c:pt>
                <c:pt idx="91">
                  <c:v>0.57916666666665151</c:v>
                </c:pt>
                <c:pt idx="92">
                  <c:v>0.63833333333332121</c:v>
                </c:pt>
                <c:pt idx="93">
                  <c:v>0.60916666666673791</c:v>
                </c:pt>
                <c:pt idx="94">
                  <c:v>0.50833333333332575</c:v>
                </c:pt>
                <c:pt idx="95">
                  <c:v>0.46916666666669471</c:v>
                </c:pt>
                <c:pt idx="96">
                  <c:v>0.51666666666665151</c:v>
                </c:pt>
                <c:pt idx="97">
                  <c:v>0.5625</c:v>
                </c:pt>
                <c:pt idx="98">
                  <c:v>0.60666666666668334</c:v>
                </c:pt>
                <c:pt idx="99">
                  <c:v>0.63249999999993634</c:v>
                </c:pt>
                <c:pt idx="100">
                  <c:v>0.65166666666658557</c:v>
                </c:pt>
                <c:pt idx="101">
                  <c:v>0.62749999999999773</c:v>
                </c:pt>
                <c:pt idx="102">
                  <c:v>0.54750000000001364</c:v>
                </c:pt>
                <c:pt idx="103">
                  <c:v>0.49999999999994316</c:v>
                </c:pt>
                <c:pt idx="104">
                  <c:v>0.4375</c:v>
                </c:pt>
                <c:pt idx="105">
                  <c:v>0.42416666666656511</c:v>
                </c:pt>
                <c:pt idx="106">
                  <c:v>0.41666666666662877</c:v>
                </c:pt>
                <c:pt idx="107">
                  <c:v>0.38166666666660376</c:v>
                </c:pt>
                <c:pt idx="108">
                  <c:v>0.38749999999993179</c:v>
                </c:pt>
                <c:pt idx="109">
                  <c:v>0.32583333333337805</c:v>
                </c:pt>
                <c:pt idx="110">
                  <c:v>0.37666666666666515</c:v>
                </c:pt>
                <c:pt idx="111">
                  <c:v>0.33916666666669926</c:v>
                </c:pt>
                <c:pt idx="112">
                  <c:v>0.38750000000004547</c:v>
                </c:pt>
                <c:pt idx="113">
                  <c:v>0.41666666666668561</c:v>
                </c:pt>
                <c:pt idx="114">
                  <c:v>0.52583333333330984</c:v>
                </c:pt>
                <c:pt idx="115">
                  <c:v>0.58916666666669926</c:v>
                </c:pt>
                <c:pt idx="116">
                  <c:v>0.70249999999998636</c:v>
                </c:pt>
                <c:pt idx="117">
                  <c:v>0.80750000000000455</c:v>
                </c:pt>
                <c:pt idx="118">
                  <c:v>0.97333333333335759</c:v>
                </c:pt>
                <c:pt idx="119">
                  <c:v>1.1316666666666606</c:v>
                </c:pt>
                <c:pt idx="120">
                  <c:v>1.1641666666666879</c:v>
                </c:pt>
                <c:pt idx="121">
                  <c:v>1.2733333333333121</c:v>
                </c:pt>
                <c:pt idx="122">
                  <c:v>1.2491666666666106</c:v>
                </c:pt>
                <c:pt idx="123">
                  <c:v>1.2800000000000296</c:v>
                </c:pt>
                <c:pt idx="124">
                  <c:v>1.2566666666666038</c:v>
                </c:pt>
                <c:pt idx="125">
                  <c:v>1.3308333333332598</c:v>
                </c:pt>
                <c:pt idx="126">
                  <c:v>1.3749999999999432</c:v>
                </c:pt>
                <c:pt idx="127">
                  <c:v>1.3533333333332962</c:v>
                </c:pt>
                <c:pt idx="128">
                  <c:v>1.2816666666666947</c:v>
                </c:pt>
                <c:pt idx="129">
                  <c:v>1.210833333333369</c:v>
                </c:pt>
                <c:pt idx="130">
                  <c:v>1.1283333333332735</c:v>
                </c:pt>
                <c:pt idx="131">
                  <c:v>1.0000000000000568</c:v>
                </c:pt>
                <c:pt idx="132">
                  <c:v>0.91750000000001819</c:v>
                </c:pt>
                <c:pt idx="133">
                  <c:v>0.83999999999997499</c:v>
                </c:pt>
                <c:pt idx="134">
                  <c:v>0.82250000000004775</c:v>
                </c:pt>
                <c:pt idx="135">
                  <c:v>0.8633333333332871</c:v>
                </c:pt>
                <c:pt idx="136">
                  <c:v>0.86666666666673109</c:v>
                </c:pt>
                <c:pt idx="137">
                  <c:v>0.81166666666672427</c:v>
                </c:pt>
                <c:pt idx="138">
                  <c:v>0.68916666666672199</c:v>
                </c:pt>
                <c:pt idx="139">
                  <c:v>0.66833333333335077</c:v>
                </c:pt>
                <c:pt idx="140">
                  <c:v>0.68666666666666742</c:v>
                </c:pt>
                <c:pt idx="141">
                  <c:v>0.67833333333334167</c:v>
                </c:pt>
                <c:pt idx="142">
                  <c:v>0.64916666666675837</c:v>
                </c:pt>
                <c:pt idx="143">
                  <c:v>0.72666666666668789</c:v>
                </c:pt>
                <c:pt idx="144">
                  <c:v>0.84583333333330302</c:v>
                </c:pt>
                <c:pt idx="145">
                  <c:v>0.89833333333336896</c:v>
                </c:pt>
                <c:pt idx="146">
                  <c:v>0.93749999999994316</c:v>
                </c:pt>
                <c:pt idx="147">
                  <c:v>0.90166666666669926</c:v>
                </c:pt>
                <c:pt idx="148">
                  <c:v>0.8716666666666697</c:v>
                </c:pt>
                <c:pt idx="149">
                  <c:v>0.87083333333333712</c:v>
                </c:pt>
                <c:pt idx="150">
                  <c:v>0.96999999999997044</c:v>
                </c:pt>
                <c:pt idx="151">
                  <c:v>1.0208333333333144</c:v>
                </c:pt>
                <c:pt idx="152">
                  <c:v>1.0941666666666379</c:v>
                </c:pt>
                <c:pt idx="153">
                  <c:v>1.17999999999995</c:v>
                </c:pt>
                <c:pt idx="154">
                  <c:v>1.283333333333303</c:v>
                </c:pt>
                <c:pt idx="155">
                  <c:v>1.2899999999999636</c:v>
                </c:pt>
                <c:pt idx="156">
                  <c:v>1.3016666666667334</c:v>
                </c:pt>
                <c:pt idx="157">
                  <c:v>1.3316666666666492</c:v>
                </c:pt>
                <c:pt idx="158">
                  <c:v>1.4125000000000227</c:v>
                </c:pt>
                <c:pt idx="159">
                  <c:v>1.4683333333333053</c:v>
                </c:pt>
                <c:pt idx="160">
                  <c:v>1.5466666666666242</c:v>
                </c:pt>
                <c:pt idx="161">
                  <c:v>1.5708333333333258</c:v>
                </c:pt>
                <c:pt idx="162">
                  <c:v>1.5400000000000205</c:v>
                </c:pt>
                <c:pt idx="163">
                  <c:v>1.5666666666667197</c:v>
                </c:pt>
                <c:pt idx="164">
                  <c:v>1.5300000000000296</c:v>
                </c:pt>
                <c:pt idx="165">
                  <c:v>1.5158333333333758</c:v>
                </c:pt>
                <c:pt idx="166">
                  <c:v>1.4233333333333462</c:v>
                </c:pt>
                <c:pt idx="167">
                  <c:v>1.3908333333333189</c:v>
                </c:pt>
                <c:pt idx="168">
                  <c:v>1.2841666666666356</c:v>
                </c:pt>
                <c:pt idx="169">
                  <c:v>1.2400000000000091</c:v>
                </c:pt>
                <c:pt idx="170">
                  <c:v>1.1291666666666629</c:v>
                </c:pt>
                <c:pt idx="171">
                  <c:v>1.1083333333333485</c:v>
                </c:pt>
                <c:pt idx="172">
                  <c:v>1.0774999999999864</c:v>
                </c:pt>
                <c:pt idx="173">
                  <c:v>1.0608333333333348</c:v>
                </c:pt>
                <c:pt idx="174">
                  <c:v>1.0649999999999977</c:v>
                </c:pt>
                <c:pt idx="175">
                  <c:v>0.99166666666667425</c:v>
                </c:pt>
                <c:pt idx="176">
                  <c:v>0.90416666666664014</c:v>
                </c:pt>
                <c:pt idx="177">
                  <c:v>0.75249999999994088</c:v>
                </c:pt>
                <c:pt idx="178">
                  <c:v>0.76499999999992951</c:v>
                </c:pt>
                <c:pt idx="179">
                  <c:v>0.76000000000004775</c:v>
                </c:pt>
                <c:pt idx="180">
                  <c:v>0.80666666666667197</c:v>
                </c:pt>
                <c:pt idx="181">
                  <c:v>0.78416666666669244</c:v>
                </c:pt>
                <c:pt idx="182">
                  <c:v>0.74583333333333712</c:v>
                </c:pt>
                <c:pt idx="183">
                  <c:v>0.6808333333333394</c:v>
                </c:pt>
                <c:pt idx="184">
                  <c:v>0.65000000000009095</c:v>
                </c:pt>
                <c:pt idx="185">
                  <c:v>0.63833333333332121</c:v>
                </c:pt>
                <c:pt idx="186">
                  <c:v>0.59583333333335986</c:v>
                </c:pt>
                <c:pt idx="187">
                  <c:v>0.61583333333334167</c:v>
                </c:pt>
                <c:pt idx="188">
                  <c:v>0.64250000000004093</c:v>
                </c:pt>
                <c:pt idx="189">
                  <c:v>0.83333333333342807</c:v>
                </c:pt>
                <c:pt idx="190">
                  <c:v>0.85750000000007276</c:v>
                </c:pt>
                <c:pt idx="191">
                  <c:v>0.82583333333337805</c:v>
                </c:pt>
                <c:pt idx="192">
                  <c:v>0.79750000000001364</c:v>
                </c:pt>
                <c:pt idx="193">
                  <c:v>0.80916666666672654</c:v>
                </c:pt>
                <c:pt idx="194">
                  <c:v>0.91083333333335759</c:v>
                </c:pt>
                <c:pt idx="195">
                  <c:v>1.005833333333328</c:v>
                </c:pt>
                <c:pt idx="196">
                  <c:v>1.0816666666665924</c:v>
                </c:pt>
                <c:pt idx="197">
                  <c:v>1.1366666666666561</c:v>
                </c:pt>
                <c:pt idx="198">
                  <c:v>1.2350000000000136</c:v>
                </c:pt>
                <c:pt idx="199">
                  <c:v>1.318333333333328</c:v>
                </c:pt>
                <c:pt idx="200">
                  <c:v>1.4833333333333485</c:v>
                </c:pt>
                <c:pt idx="201">
                  <c:v>1.4700000000000273</c:v>
                </c:pt>
                <c:pt idx="202">
                  <c:v>1.5758333333333781</c:v>
                </c:pt>
                <c:pt idx="203">
                  <c:v>1.7808333333333053</c:v>
                </c:pt>
                <c:pt idx="204">
                  <c:v>1.9599999999999795</c:v>
                </c:pt>
                <c:pt idx="205">
                  <c:v>2.1349999999999341</c:v>
                </c:pt>
                <c:pt idx="206">
                  <c:v>2.2350000000000136</c:v>
                </c:pt>
                <c:pt idx="207">
                  <c:v>2.2641666666666538</c:v>
                </c:pt>
                <c:pt idx="208">
                  <c:v>2.2616666666666561</c:v>
                </c:pt>
                <c:pt idx="209">
                  <c:v>2.2250000000000227</c:v>
                </c:pt>
                <c:pt idx="210">
                  <c:v>2.1441666666666492</c:v>
                </c:pt>
                <c:pt idx="211">
                  <c:v>2.0774999999999864</c:v>
                </c:pt>
                <c:pt idx="212">
                  <c:v>1.9641666666666993</c:v>
                </c:pt>
                <c:pt idx="213">
                  <c:v>1.9116666666666902</c:v>
                </c:pt>
                <c:pt idx="214">
                  <c:v>1.7699999999999818</c:v>
                </c:pt>
                <c:pt idx="215">
                  <c:v>1.5324999999999704</c:v>
                </c:pt>
                <c:pt idx="216">
                  <c:v>1.3133333333333894</c:v>
                </c:pt>
                <c:pt idx="217">
                  <c:v>1.0508333333333439</c:v>
                </c:pt>
                <c:pt idx="218">
                  <c:v>0.81166666666661058</c:v>
                </c:pt>
                <c:pt idx="219">
                  <c:v>0.65333333333336441</c:v>
                </c:pt>
                <c:pt idx="220">
                  <c:v>0.52583333333336668</c:v>
                </c:pt>
                <c:pt idx="221">
                  <c:v>0.51166666666665606</c:v>
                </c:pt>
                <c:pt idx="222">
                  <c:v>0.55833333333328028</c:v>
                </c:pt>
                <c:pt idx="223">
                  <c:v>0.52583333333325299</c:v>
                </c:pt>
                <c:pt idx="224">
                  <c:v>0.46416666666658557</c:v>
                </c:pt>
                <c:pt idx="225">
                  <c:v>0.40666666666663787</c:v>
                </c:pt>
                <c:pt idx="226">
                  <c:v>0.41083333333330074</c:v>
                </c:pt>
                <c:pt idx="227">
                  <c:v>0.50166666666666515</c:v>
                </c:pt>
                <c:pt idx="228">
                  <c:v>0.55999999999988859</c:v>
                </c:pt>
                <c:pt idx="229">
                  <c:v>0.63999999999998636</c:v>
                </c:pt>
                <c:pt idx="230">
                  <c:v>0.75249999999999773</c:v>
                </c:pt>
                <c:pt idx="231">
                  <c:v>0.83499999999997954</c:v>
                </c:pt>
                <c:pt idx="232">
                  <c:v>0.91249999999996589</c:v>
                </c:pt>
                <c:pt idx="233">
                  <c:v>0.93333333333339397</c:v>
                </c:pt>
                <c:pt idx="234">
                  <c:v>0.88833333333337805</c:v>
                </c:pt>
                <c:pt idx="235">
                  <c:v>0.93250000000006139</c:v>
                </c:pt>
                <c:pt idx="236">
                  <c:v>1.0133333333334349</c:v>
                </c:pt>
                <c:pt idx="237">
                  <c:v>1.1108333333332894</c:v>
                </c:pt>
                <c:pt idx="238">
                  <c:v>1.1116666666667356</c:v>
                </c:pt>
                <c:pt idx="239">
                  <c:v>1.0558333333333962</c:v>
                </c:pt>
                <c:pt idx="240">
                  <c:v>1.0733333333334372</c:v>
                </c:pt>
                <c:pt idx="241">
                  <c:v>1.0675000000000523</c:v>
                </c:pt>
                <c:pt idx="242">
                  <c:v>1.0100000000000477</c:v>
                </c:pt>
                <c:pt idx="243">
                  <c:v>0.94999999999998863</c:v>
                </c:pt>
                <c:pt idx="244">
                  <c:v>0.92583333333334394</c:v>
                </c:pt>
                <c:pt idx="245">
                  <c:v>0.89916666666658784</c:v>
                </c:pt>
                <c:pt idx="246">
                  <c:v>0.92333333333334622</c:v>
                </c:pt>
                <c:pt idx="247">
                  <c:v>0.85249999999990678</c:v>
                </c:pt>
                <c:pt idx="248">
                  <c:v>0.86749999999989313</c:v>
                </c:pt>
                <c:pt idx="249">
                  <c:v>0.84833333333330074</c:v>
                </c:pt>
                <c:pt idx="250">
                  <c:v>0.96833333333324845</c:v>
                </c:pt>
                <c:pt idx="251">
                  <c:v>1.1058333333332371</c:v>
                </c:pt>
                <c:pt idx="252">
                  <c:v>1.1641666666665742</c:v>
                </c:pt>
                <c:pt idx="253">
                  <c:v>1.2599999999999341</c:v>
                </c:pt>
                <c:pt idx="254">
                  <c:v>1.4149999999999636</c:v>
                </c:pt>
                <c:pt idx="255">
                  <c:v>1.5983333333333007</c:v>
                </c:pt>
                <c:pt idx="256">
                  <c:v>1.7249999999999659</c:v>
                </c:pt>
                <c:pt idx="257">
                  <c:v>1.818333333333328</c:v>
                </c:pt>
                <c:pt idx="258">
                  <c:v>1.9133333333333553</c:v>
                </c:pt>
                <c:pt idx="259">
                  <c:v>2.0516666666667902</c:v>
                </c:pt>
                <c:pt idx="260">
                  <c:v>2.0600000000000591</c:v>
                </c:pt>
                <c:pt idx="261">
                  <c:v>2.0725000000000477</c:v>
                </c:pt>
                <c:pt idx="262">
                  <c:v>1.9791666666666856</c:v>
                </c:pt>
                <c:pt idx="263">
                  <c:v>1.9491666666666561</c:v>
                </c:pt>
                <c:pt idx="264">
                  <c:v>1.9325000000000614</c:v>
                </c:pt>
                <c:pt idx="265">
                  <c:v>1.9308333333333394</c:v>
                </c:pt>
                <c:pt idx="266">
                  <c:v>1.8258333333333781</c:v>
                </c:pt>
                <c:pt idx="267">
                  <c:v>1.7100000000000932</c:v>
                </c:pt>
                <c:pt idx="268">
                  <c:v>1.626666666666722</c:v>
                </c:pt>
                <c:pt idx="269">
                  <c:v>1.5708333333333258</c:v>
                </c:pt>
                <c:pt idx="270">
                  <c:v>1.4824999999999591</c:v>
                </c:pt>
                <c:pt idx="271">
                  <c:v>1.4274999999999523</c:v>
                </c:pt>
                <c:pt idx="272">
                  <c:v>1.4199999999999591</c:v>
                </c:pt>
                <c:pt idx="273">
                  <c:v>1.3849999999999909</c:v>
                </c:pt>
                <c:pt idx="274">
                  <c:v>1.3958333333333144</c:v>
                </c:pt>
                <c:pt idx="275">
                  <c:v>1.3466666666667493</c:v>
                </c:pt>
                <c:pt idx="276">
                  <c:v>1.2991666666666788</c:v>
                </c:pt>
                <c:pt idx="277">
                  <c:v>1.2525000000000546</c:v>
                </c:pt>
                <c:pt idx="278">
                  <c:v>1.2975000000000705</c:v>
                </c:pt>
                <c:pt idx="279">
                  <c:v>1.3491666666666333</c:v>
                </c:pt>
                <c:pt idx="280">
                  <c:v>1.3708333333333371</c:v>
                </c:pt>
                <c:pt idx="281">
                  <c:v>1.4200000000000728</c:v>
                </c:pt>
                <c:pt idx="282">
                  <c:v>1.466666666666697</c:v>
                </c:pt>
                <c:pt idx="283">
                  <c:v>1.4850000000000136</c:v>
                </c:pt>
                <c:pt idx="284">
                  <c:v>1.5008333333333894</c:v>
                </c:pt>
                <c:pt idx="285">
                  <c:v>1.5824999999999818</c:v>
                </c:pt>
                <c:pt idx="286">
                  <c:v>1.6650000000000205</c:v>
                </c:pt>
                <c:pt idx="287">
                  <c:v>1.7358333333332894</c:v>
                </c:pt>
                <c:pt idx="288">
                  <c:v>1.8083333333332803</c:v>
                </c:pt>
                <c:pt idx="289">
                  <c:v>1.8624999999998977</c:v>
                </c:pt>
                <c:pt idx="290">
                  <c:v>1.9183333333331802</c:v>
                </c:pt>
                <c:pt idx="291">
                  <c:v>1.9274999999999523</c:v>
                </c:pt>
                <c:pt idx="292">
                  <c:v>1.9624999999999773</c:v>
                </c:pt>
                <c:pt idx="293">
                  <c:v>1.9274999999999523</c:v>
                </c:pt>
                <c:pt idx="294">
                  <c:v>1.896666666666647</c:v>
                </c:pt>
                <c:pt idx="295">
                  <c:v>1.9433333333333849</c:v>
                </c:pt>
                <c:pt idx="296">
                  <c:v>1.9233333333333462</c:v>
                </c:pt>
                <c:pt idx="297">
                  <c:v>1.8866666666667129</c:v>
                </c:pt>
                <c:pt idx="298">
                  <c:v>1.8350000000000364</c:v>
                </c:pt>
                <c:pt idx="299">
                  <c:v>1.7583333333333258</c:v>
                </c:pt>
                <c:pt idx="300">
                  <c:v>1.7133333333333667</c:v>
                </c:pt>
                <c:pt idx="301">
                  <c:v>1.6183333333333962</c:v>
                </c:pt>
                <c:pt idx="302">
                  <c:v>1.4866666666666788</c:v>
                </c:pt>
                <c:pt idx="303">
                  <c:v>1.404166666666697</c:v>
                </c:pt>
                <c:pt idx="304">
                  <c:v>1.3450000000000273</c:v>
                </c:pt>
                <c:pt idx="305">
                  <c:v>1.3566666666666833</c:v>
                </c:pt>
                <c:pt idx="306">
                  <c:v>1.3774999999999977</c:v>
                </c:pt>
                <c:pt idx="307">
                  <c:v>1.2941666666665697</c:v>
                </c:pt>
                <c:pt idx="308">
                  <c:v>1.2599999999998772</c:v>
                </c:pt>
                <c:pt idx="309">
                  <c:v>1.2341666666666242</c:v>
                </c:pt>
                <c:pt idx="310">
                  <c:v>1.2458333333332234</c:v>
                </c:pt>
                <c:pt idx="311">
                  <c:v>1.2591666666666583</c:v>
                </c:pt>
                <c:pt idx="312">
                  <c:v>1.2783333333333644</c:v>
                </c:pt>
                <c:pt idx="313">
                  <c:v>1.3575000000000159</c:v>
                </c:pt>
                <c:pt idx="314">
                  <c:v>1.417500000000075</c:v>
                </c:pt>
                <c:pt idx="315">
                  <c:v>1.4549999999999841</c:v>
                </c:pt>
                <c:pt idx="316">
                  <c:v>1.4216666666666242</c:v>
                </c:pt>
                <c:pt idx="317">
                  <c:v>1.3591666666666242</c:v>
                </c:pt>
                <c:pt idx="318">
                  <c:v>1.2758333333333667</c:v>
                </c:pt>
                <c:pt idx="319">
                  <c:v>1.2600000000001046</c:v>
                </c:pt>
                <c:pt idx="320">
                  <c:v>1.2133333333334804</c:v>
                </c:pt>
                <c:pt idx="321">
                  <c:v>1.2199999999999704</c:v>
                </c:pt>
                <c:pt idx="322">
                  <c:v>1.1900000000001114</c:v>
                </c:pt>
                <c:pt idx="323">
                  <c:v>1.2350000000000136</c:v>
                </c:pt>
                <c:pt idx="324">
                  <c:v>1.2599999999999341</c:v>
                </c:pt>
                <c:pt idx="325">
                  <c:v>1.3024999999999523</c:v>
                </c:pt>
                <c:pt idx="326">
                  <c:v>1.3583333333332916</c:v>
                </c:pt>
                <c:pt idx="327">
                  <c:v>1.4216666666666242</c:v>
                </c:pt>
                <c:pt idx="328">
                  <c:v>1.5450000000000159</c:v>
                </c:pt>
                <c:pt idx="329">
                  <c:v>1.6741666666666219</c:v>
                </c:pt>
                <c:pt idx="330">
                  <c:v>1.8408333333332507</c:v>
                </c:pt>
                <c:pt idx="331">
                  <c:v>1.934166666666556</c:v>
                </c:pt>
                <c:pt idx="332">
                  <c:v>2.0774999999999295</c:v>
                </c:pt>
                <c:pt idx="333">
                  <c:v>2.1225000000000023</c:v>
                </c:pt>
                <c:pt idx="334">
                  <c:v>2.1441666666665924</c:v>
                </c:pt>
                <c:pt idx="335">
                  <c:v>2.1041666666666856</c:v>
                </c:pt>
                <c:pt idx="336">
                  <c:v>2.068333333333328</c:v>
                </c:pt>
                <c:pt idx="337">
                  <c:v>1.9816666666666833</c:v>
                </c:pt>
                <c:pt idx="338">
                  <c:v>1.9016666666666993</c:v>
                </c:pt>
                <c:pt idx="339">
                  <c:v>1.8358333333334258</c:v>
                </c:pt>
                <c:pt idx="340">
                  <c:v>1.7666666666666515</c:v>
                </c:pt>
                <c:pt idx="341">
                  <c:v>1.7150000000000887</c:v>
                </c:pt>
                <c:pt idx="342">
                  <c:v>1.6008333333334122</c:v>
                </c:pt>
                <c:pt idx="343">
                  <c:v>1.5466666666667379</c:v>
                </c:pt>
                <c:pt idx="344">
                  <c:v>1.5399999999999636</c:v>
                </c:pt>
                <c:pt idx="345">
                  <c:v>1.4816666666666265</c:v>
                </c:pt>
                <c:pt idx="346">
                  <c:v>1.4716666666666924</c:v>
                </c:pt>
                <c:pt idx="347">
                  <c:v>1.4791666666665719</c:v>
                </c:pt>
                <c:pt idx="348">
                  <c:v>1.4491666666667129</c:v>
                </c:pt>
                <c:pt idx="349">
                  <c:v>1.4733333333333576</c:v>
                </c:pt>
                <c:pt idx="350">
                  <c:v>1.5358333333333576</c:v>
                </c:pt>
                <c:pt idx="351">
                  <c:v>1.5491666666667356</c:v>
                </c:pt>
                <c:pt idx="352">
                  <c:v>1.5408333333334099</c:v>
                </c:pt>
                <c:pt idx="353">
                  <c:v>1.4841666666666811</c:v>
                </c:pt>
                <c:pt idx="354">
                  <c:v>1.4866666666666219</c:v>
                </c:pt>
                <c:pt idx="355">
                  <c:v>1.4516666666666538</c:v>
                </c:pt>
                <c:pt idx="356">
                  <c:v>1.2941666666667402</c:v>
                </c:pt>
                <c:pt idx="357">
                  <c:v>1.2875000000000796</c:v>
                </c:pt>
                <c:pt idx="358">
                  <c:v>1.2650000000001</c:v>
                </c:pt>
                <c:pt idx="359">
                  <c:v>1.251666666666722</c:v>
                </c:pt>
                <c:pt idx="360">
                  <c:v>1.271666666666647</c:v>
                </c:pt>
                <c:pt idx="361">
                  <c:v>1.220833333333303</c:v>
                </c:pt>
                <c:pt idx="362">
                  <c:v>1.2316666666666265</c:v>
                </c:pt>
                <c:pt idx="363">
                  <c:v>1.2299999999999613</c:v>
                </c:pt>
                <c:pt idx="364">
                  <c:v>1.2358333333332894</c:v>
                </c:pt>
                <c:pt idx="365">
                  <c:v>1.2558333333333849</c:v>
                </c:pt>
                <c:pt idx="366">
                  <c:v>1.3100000000000591</c:v>
                </c:pt>
                <c:pt idx="367">
                  <c:v>1.3408333333333644</c:v>
                </c:pt>
                <c:pt idx="368">
                  <c:v>1.4424999999999955</c:v>
                </c:pt>
                <c:pt idx="369">
                  <c:v>1.4708333333333599</c:v>
                </c:pt>
                <c:pt idx="370">
                  <c:v>1.5033333333332166</c:v>
                </c:pt>
                <c:pt idx="371">
                  <c:v>1.5258333333333667</c:v>
                </c:pt>
                <c:pt idx="372">
                  <c:v>1.5766666666667106</c:v>
                </c:pt>
                <c:pt idx="373">
                  <c:v>1.6700000000000159</c:v>
                </c:pt>
                <c:pt idx="374">
                  <c:v>1.6008333333333553</c:v>
                </c:pt>
                <c:pt idx="375">
                  <c:v>1.6366666666665992</c:v>
                </c:pt>
                <c:pt idx="376">
                  <c:v>1.6674999999999613</c:v>
                </c:pt>
                <c:pt idx="377">
                  <c:v>1.7041666666665947</c:v>
                </c:pt>
                <c:pt idx="378">
                  <c:v>1.6899999999999409</c:v>
                </c:pt>
                <c:pt idx="379">
                  <c:v>1.8016666666665628</c:v>
                </c:pt>
                <c:pt idx="380">
                  <c:v>1.8958333333332575</c:v>
                </c:pt>
                <c:pt idx="381">
                  <c:v>1.9566666666666492</c:v>
                </c:pt>
                <c:pt idx="382">
                  <c:v>2.0041666666667766</c:v>
                </c:pt>
                <c:pt idx="383">
                  <c:v>2.0624999999999432</c:v>
                </c:pt>
                <c:pt idx="384">
                  <c:v>2.1149999999998954</c:v>
                </c:pt>
                <c:pt idx="385">
                  <c:v>2.1366666666667129</c:v>
                </c:pt>
                <c:pt idx="386">
                  <c:v>2.2308333333333508</c:v>
                </c:pt>
                <c:pt idx="387">
                  <c:v>2.2933333333333508</c:v>
                </c:pt>
                <c:pt idx="388">
                  <c:v>2.3333333333334281</c:v>
                </c:pt>
                <c:pt idx="389">
                  <c:v>2.3783333333333871</c:v>
                </c:pt>
                <c:pt idx="390">
                  <c:v>2.4433333333333849</c:v>
                </c:pt>
                <c:pt idx="391">
                  <c:v>2.3558333333333508</c:v>
                </c:pt>
                <c:pt idx="392">
                  <c:v>2.2633333333333212</c:v>
                </c:pt>
                <c:pt idx="393">
                  <c:v>2.2449999999999477</c:v>
                </c:pt>
                <c:pt idx="394">
                  <c:v>2.1949999999999363</c:v>
                </c:pt>
                <c:pt idx="395">
                  <c:v>2.1333333333333258</c:v>
                </c:pt>
                <c:pt idx="396">
                  <c:v>2.0216666666667038</c:v>
                </c:pt>
                <c:pt idx="397">
                  <c:v>1.9433333333332712</c:v>
                </c:pt>
                <c:pt idx="398">
                  <c:v>1.8441666666666379</c:v>
                </c:pt>
                <c:pt idx="399">
                  <c:v>1.7033333333333758</c:v>
                </c:pt>
                <c:pt idx="400">
                  <c:v>1.6024999999999636</c:v>
                </c:pt>
                <c:pt idx="401">
                  <c:v>1.5150000000000432</c:v>
                </c:pt>
                <c:pt idx="402">
                  <c:v>1.36749999999995</c:v>
                </c:pt>
                <c:pt idx="403">
                  <c:v>1.3625000000000682</c:v>
                </c:pt>
                <c:pt idx="404">
                  <c:v>1.3700000000000614</c:v>
                </c:pt>
                <c:pt idx="405">
                  <c:v>1.2541666666667197</c:v>
                </c:pt>
                <c:pt idx="406">
                  <c:v>1.2399999999999523</c:v>
                </c:pt>
                <c:pt idx="407">
                  <c:v>1.189166666666722</c:v>
                </c:pt>
                <c:pt idx="408">
                  <c:v>1.1550000000000296</c:v>
                </c:pt>
                <c:pt idx="409">
                  <c:v>1.1441666666667061</c:v>
                </c:pt>
                <c:pt idx="410">
                  <c:v>1.158333333333303</c:v>
                </c:pt>
                <c:pt idx="411">
                  <c:v>1.191666666666606</c:v>
                </c:pt>
                <c:pt idx="412">
                  <c:v>1.2300000000000182</c:v>
                </c:pt>
                <c:pt idx="413">
                  <c:v>1.2474999999999454</c:v>
                </c:pt>
                <c:pt idx="414">
                  <c:v>1.2708333333333712</c:v>
                </c:pt>
                <c:pt idx="415">
                  <c:v>1.191666666666606</c:v>
                </c:pt>
                <c:pt idx="416">
                  <c:v>1.1841666666666697</c:v>
                </c:pt>
                <c:pt idx="417">
                  <c:v>1.3283333333332621</c:v>
                </c:pt>
                <c:pt idx="418">
                  <c:v>1.3633333333332871</c:v>
                </c:pt>
                <c:pt idx="419">
                  <c:v>1.4374999999999432</c:v>
                </c:pt>
                <c:pt idx="420">
                  <c:v>1.4850000000000136</c:v>
                </c:pt>
                <c:pt idx="421">
                  <c:v>1.4591666666667038</c:v>
                </c:pt>
                <c:pt idx="422">
                  <c:v>1.4316666666667288</c:v>
                </c:pt>
                <c:pt idx="423">
                  <c:v>1.3800000000000523</c:v>
                </c:pt>
                <c:pt idx="424">
                  <c:v>1.3099999999999454</c:v>
                </c:pt>
                <c:pt idx="425">
                  <c:v>1.2516666666666083</c:v>
                </c:pt>
                <c:pt idx="426">
                  <c:v>1.2800000000000296</c:v>
                </c:pt>
                <c:pt idx="427">
                  <c:v>1.335833333333369</c:v>
                </c:pt>
                <c:pt idx="428">
                  <c:v>1.2574999999999932</c:v>
                </c:pt>
                <c:pt idx="429">
                  <c:v>1.0958333333334167</c:v>
                </c:pt>
                <c:pt idx="430">
                  <c:v>0.98166666666679703</c:v>
                </c:pt>
                <c:pt idx="431">
                  <c:v>0.92916666666667425</c:v>
                </c:pt>
                <c:pt idx="432">
                  <c:v>0.88250000000005002</c:v>
                </c:pt>
                <c:pt idx="433">
                  <c:v>0.89166666666659467</c:v>
                </c:pt>
                <c:pt idx="434">
                  <c:v>0.86750000000000682</c:v>
                </c:pt>
                <c:pt idx="435">
                  <c:v>0.88749999999998863</c:v>
                </c:pt>
                <c:pt idx="436">
                  <c:v>0.86916666666667197</c:v>
                </c:pt>
                <c:pt idx="437">
                  <c:v>0.84166666666669698</c:v>
                </c:pt>
                <c:pt idx="438">
                  <c:v>0.78749999999996589</c:v>
                </c:pt>
                <c:pt idx="439">
                  <c:v>0.68916666666672199</c:v>
                </c:pt>
                <c:pt idx="440">
                  <c:v>0.68749999999994316</c:v>
                </c:pt>
                <c:pt idx="441">
                  <c:v>0.66416666666668789</c:v>
                </c:pt>
                <c:pt idx="442">
                  <c:v>0.67333333333323253</c:v>
                </c:pt>
                <c:pt idx="443">
                  <c:v>0.5891666666667561</c:v>
                </c:pt>
                <c:pt idx="444">
                  <c:v>0.54333333333329392</c:v>
                </c:pt>
                <c:pt idx="445">
                  <c:v>0.52250000000003638</c:v>
                </c:pt>
                <c:pt idx="446">
                  <c:v>0.56083333333327801</c:v>
                </c:pt>
                <c:pt idx="447">
                  <c:v>0.5474999999999568</c:v>
                </c:pt>
                <c:pt idx="448">
                  <c:v>0.59583333333330302</c:v>
                </c:pt>
                <c:pt idx="449">
                  <c:v>0.66916666666656965</c:v>
                </c:pt>
                <c:pt idx="450">
                  <c:v>0.71083333333325527</c:v>
                </c:pt>
                <c:pt idx="451">
                  <c:v>0.82833333333326209</c:v>
                </c:pt>
                <c:pt idx="452">
                  <c:v>0.90333333333336441</c:v>
                </c:pt>
                <c:pt idx="453">
                  <c:v>1.0533333333332848</c:v>
                </c:pt>
                <c:pt idx="454">
                  <c:v>1.1275000000000546</c:v>
                </c:pt>
                <c:pt idx="455">
                  <c:v>1.219166666666581</c:v>
                </c:pt>
                <c:pt idx="456">
                  <c:v>1.3658333333332848</c:v>
                </c:pt>
                <c:pt idx="457">
                  <c:v>1.4541666666666515</c:v>
                </c:pt>
                <c:pt idx="458">
                  <c:v>1.5033333333333303</c:v>
                </c:pt>
                <c:pt idx="459">
                  <c:v>1.5999999999999659</c:v>
                </c:pt>
                <c:pt idx="460">
                  <c:v>1.6841666666667265</c:v>
                </c:pt>
                <c:pt idx="461">
                  <c:v>1.7441666666668425</c:v>
                </c:pt>
                <c:pt idx="462">
                  <c:v>1.7791666666667538</c:v>
                </c:pt>
                <c:pt idx="463">
                  <c:v>1.8075000000000045</c:v>
                </c:pt>
                <c:pt idx="464">
                  <c:v>1.8366666666667015</c:v>
                </c:pt>
                <c:pt idx="465">
                  <c:v>1.845833333333303</c:v>
                </c:pt>
                <c:pt idx="466">
                  <c:v>1.8933333333333735</c:v>
                </c:pt>
                <c:pt idx="467">
                  <c:v>1.9841666666666811</c:v>
                </c:pt>
                <c:pt idx="468">
                  <c:v>2.0016666666666652</c:v>
                </c:pt>
                <c:pt idx="469">
                  <c:v>1.9941666666666151</c:v>
                </c:pt>
                <c:pt idx="470">
                  <c:v>2.0558333333332826</c:v>
                </c:pt>
                <c:pt idx="471">
                  <c:v>2.0516666666666765</c:v>
                </c:pt>
                <c:pt idx="472">
                  <c:v>2.0383333333332985</c:v>
                </c:pt>
                <c:pt idx="473">
                  <c:v>2.0091666666665446</c:v>
                </c:pt>
                <c:pt idx="474">
                  <c:v>2.0491666666666219</c:v>
                </c:pt>
                <c:pt idx="475">
                  <c:v>2.0825000000000387</c:v>
                </c:pt>
                <c:pt idx="476">
                  <c:v>2.1183333333332826</c:v>
                </c:pt>
                <c:pt idx="477">
                  <c:v>2.0491666666666788</c:v>
                </c:pt>
                <c:pt idx="478">
                  <c:v>1.9966666666666697</c:v>
                </c:pt>
                <c:pt idx="479">
                  <c:v>1.9416666666667197</c:v>
                </c:pt>
                <c:pt idx="480">
                  <c:v>1.9116666666666902</c:v>
                </c:pt>
                <c:pt idx="481">
                  <c:v>1.9516666666667106</c:v>
                </c:pt>
                <c:pt idx="482">
                  <c:v>1.8608333333334031</c:v>
                </c:pt>
                <c:pt idx="483">
                  <c:v>1.8316666666667061</c:v>
                </c:pt>
                <c:pt idx="484">
                  <c:v>1.7875000000000227</c:v>
                </c:pt>
                <c:pt idx="485">
                  <c:v>1.7750000000000909</c:v>
                </c:pt>
                <c:pt idx="486">
                  <c:v>1.681666666666672</c:v>
                </c:pt>
                <c:pt idx="487">
                  <c:v>1.5558333333333394</c:v>
                </c:pt>
                <c:pt idx="488">
                  <c:v>1.3949999999999818</c:v>
                </c:pt>
                <c:pt idx="489">
                  <c:v>1.4408333333333871</c:v>
                </c:pt>
                <c:pt idx="490">
                  <c:v>1.4491666666665992</c:v>
                </c:pt>
                <c:pt idx="491">
                  <c:v>1.3608333333332894</c:v>
                </c:pt>
                <c:pt idx="492">
                  <c:v>1.2658333333333758</c:v>
                </c:pt>
                <c:pt idx="493">
                  <c:v>1.1516666666666424</c:v>
                </c:pt>
                <c:pt idx="494">
                  <c:v>1.0999999999999659</c:v>
                </c:pt>
                <c:pt idx="495">
                  <c:v>1.0725000000000477</c:v>
                </c:pt>
                <c:pt idx="496">
                  <c:v>1.0874999999999773</c:v>
                </c:pt>
                <c:pt idx="497">
                  <c:v>1.1333333333333258</c:v>
                </c:pt>
                <c:pt idx="498">
                  <c:v>1.2258333333333553</c:v>
                </c:pt>
                <c:pt idx="499">
                  <c:v>1.3124999999999432</c:v>
                </c:pt>
                <c:pt idx="500">
                  <c:v>1.5074999999999932</c:v>
                </c:pt>
                <c:pt idx="501">
                  <c:v>1.5491666666666788</c:v>
                </c:pt>
                <c:pt idx="502">
                  <c:v>1.6549999999999727</c:v>
                </c:pt>
                <c:pt idx="503">
                  <c:v>1.88250000000005</c:v>
                </c:pt>
                <c:pt idx="504">
                  <c:v>2.1116666666666788</c:v>
                </c:pt>
                <c:pt idx="505">
                  <c:v>2.349166666666747</c:v>
                </c:pt>
                <c:pt idx="506">
                  <c:v>2.5966666666666924</c:v>
                </c:pt>
                <c:pt idx="507">
                  <c:v>2.7899999999999636</c:v>
                </c:pt>
                <c:pt idx="508">
                  <c:v>2.9075000000000273</c:v>
                </c:pt>
                <c:pt idx="509">
                  <c:v>2.963333333333253</c:v>
                </c:pt>
                <c:pt idx="510">
                  <c:v>3.0308333333333053</c:v>
                </c:pt>
                <c:pt idx="511">
                  <c:v>3.1383333333333781</c:v>
                </c:pt>
                <c:pt idx="512">
                  <c:v>3.1191666666667288</c:v>
                </c:pt>
                <c:pt idx="513">
                  <c:v>3.1241666666666674</c:v>
                </c:pt>
                <c:pt idx="514">
                  <c:v>3.0216666666667606</c:v>
                </c:pt>
                <c:pt idx="515">
                  <c:v>2.8491666666666333</c:v>
                </c:pt>
                <c:pt idx="516">
                  <c:v>2.691666666666606</c:v>
                </c:pt>
                <c:pt idx="517">
                  <c:v>2.4633333333333667</c:v>
                </c:pt>
                <c:pt idx="518">
                  <c:v>2.2191666666666379</c:v>
                </c:pt>
                <c:pt idx="519">
                  <c:v>2.0033333333332735</c:v>
                </c:pt>
                <c:pt idx="520">
                  <c:v>1.8524999999999636</c:v>
                </c:pt>
                <c:pt idx="521">
                  <c:v>1.6999999999999886</c:v>
                </c:pt>
                <c:pt idx="522">
                  <c:v>1.5450000000000159</c:v>
                </c:pt>
                <c:pt idx="523">
                  <c:v>1.3158333333333303</c:v>
                </c:pt>
                <c:pt idx="524">
                  <c:v>1.1850000000000023</c:v>
                </c:pt>
                <c:pt idx="525">
                  <c:v>1.0574999999999477</c:v>
                </c:pt>
                <c:pt idx="526">
                  <c:v>0.97916666666662877</c:v>
                </c:pt>
                <c:pt idx="527">
                  <c:v>0.98583333333328937</c:v>
                </c:pt>
                <c:pt idx="528">
                  <c:v>0.88416666666671517</c:v>
                </c:pt>
                <c:pt idx="529">
                  <c:v>0.90499999999985903</c:v>
                </c:pt>
                <c:pt idx="530">
                  <c:v>1.0224999999999795</c:v>
                </c:pt>
                <c:pt idx="531">
                  <c:v>1.0791666666666515</c:v>
                </c:pt>
                <c:pt idx="532">
                  <c:v>1.1158333333333417</c:v>
                </c:pt>
                <c:pt idx="533">
                  <c:v>1.1666666666666856</c:v>
                </c:pt>
                <c:pt idx="534">
                  <c:v>1.1841666666666697</c:v>
                </c:pt>
                <c:pt idx="535">
                  <c:v>1.3133333333332757</c:v>
                </c:pt>
                <c:pt idx="536">
                  <c:v>1.3941666666666492</c:v>
                </c:pt>
                <c:pt idx="537">
                  <c:v>1.4558333333333735</c:v>
                </c:pt>
                <c:pt idx="538">
                  <c:v>1.5950000000000273</c:v>
                </c:pt>
                <c:pt idx="539">
                  <c:v>1.6050000000000182</c:v>
                </c:pt>
                <c:pt idx="540">
                  <c:v>1.7091666666665901</c:v>
                </c:pt>
                <c:pt idx="541">
                  <c:v>1.7341666666667379</c:v>
                </c:pt>
                <c:pt idx="542">
                  <c:v>1.6500000000000341</c:v>
                </c:pt>
                <c:pt idx="543">
                  <c:v>1.6308333333333849</c:v>
                </c:pt>
                <c:pt idx="544">
                  <c:v>1.6108333333333462</c:v>
                </c:pt>
                <c:pt idx="545">
                  <c:v>1.6125000000000114</c:v>
                </c:pt>
                <c:pt idx="546">
                  <c:v>1.6649999999999636</c:v>
                </c:pt>
                <c:pt idx="547">
                  <c:v>1.6400000000001</c:v>
                </c:pt>
                <c:pt idx="548">
                  <c:v>1.6225000000000023</c:v>
                </c:pt>
                <c:pt idx="549">
                  <c:v>1.6283333333332166</c:v>
                </c:pt>
                <c:pt idx="550">
                  <c:v>1.595833333333303</c:v>
                </c:pt>
                <c:pt idx="551">
                  <c:v>1.6591666666666924</c:v>
                </c:pt>
                <c:pt idx="552">
                  <c:v>1.7275000000000773</c:v>
                </c:pt>
                <c:pt idx="553">
                  <c:v>1.7891666666666879</c:v>
                </c:pt>
                <c:pt idx="554">
                  <c:v>1.9050000000000296</c:v>
                </c:pt>
                <c:pt idx="555">
                  <c:v>1.9624999999999204</c:v>
                </c:pt>
                <c:pt idx="556">
                  <c:v>2.0525000000000659</c:v>
                </c:pt>
                <c:pt idx="557">
                  <c:v>2.1333333333333826</c:v>
                </c:pt>
                <c:pt idx="558">
                  <c:v>2.1691666666666265</c:v>
                </c:pt>
                <c:pt idx="559">
                  <c:v>2.2333333333332916</c:v>
                </c:pt>
                <c:pt idx="560">
                  <c:v>2.2891666666666879</c:v>
                </c:pt>
                <c:pt idx="561">
                  <c:v>2.3800000000001091</c:v>
                </c:pt>
                <c:pt idx="562">
                  <c:v>2.459166666666647</c:v>
                </c:pt>
                <c:pt idx="563">
                  <c:v>2.4991666666667243</c:v>
                </c:pt>
                <c:pt idx="564">
                  <c:v>2.5191666666667061</c:v>
                </c:pt>
                <c:pt idx="565">
                  <c:v>2.5433333333332939</c:v>
                </c:pt>
                <c:pt idx="566">
                  <c:v>2.5299999999999727</c:v>
                </c:pt>
                <c:pt idx="567">
                  <c:v>2.5683333333334986</c:v>
                </c:pt>
                <c:pt idx="568">
                  <c:v>2.5616666666666674</c:v>
                </c:pt>
                <c:pt idx="569">
                  <c:v>2.5308333333333053</c:v>
                </c:pt>
                <c:pt idx="570">
                  <c:v>2.5083333333334394</c:v>
                </c:pt>
                <c:pt idx="571">
                  <c:v>2.4900000000000091</c:v>
                </c:pt>
                <c:pt idx="572">
                  <c:v>2.4966666666666697</c:v>
                </c:pt>
                <c:pt idx="573">
                  <c:v>2.4874999999999545</c:v>
                </c:pt>
                <c:pt idx="574">
                  <c:v>2.4183333333334076</c:v>
                </c:pt>
                <c:pt idx="575">
                  <c:v>2.3049999999998931</c:v>
                </c:pt>
                <c:pt idx="576">
                  <c:v>2.1424999999999272</c:v>
                </c:pt>
                <c:pt idx="577">
                  <c:v>2.0650000000000546</c:v>
                </c:pt>
                <c:pt idx="578">
                  <c:v>1.9541666666667084</c:v>
                </c:pt>
                <c:pt idx="579">
                  <c:v>1.8491666666666333</c:v>
                </c:pt>
                <c:pt idx="580">
                  <c:v>1.7724999999998658</c:v>
                </c:pt>
                <c:pt idx="581">
                  <c:v>1.7158333333333644</c:v>
                </c:pt>
                <c:pt idx="582">
                  <c:v>1.6625000000000227</c:v>
                </c:pt>
                <c:pt idx="583">
                  <c:v>1.6316666666665469</c:v>
                </c:pt>
                <c:pt idx="584">
                  <c:v>1.5875000000000341</c:v>
                </c:pt>
                <c:pt idx="585">
                  <c:v>1.530833333333419</c:v>
                </c:pt>
                <c:pt idx="586">
                  <c:v>1.5158333333332621</c:v>
                </c:pt>
                <c:pt idx="587">
                  <c:v>1.6091666666666242</c:v>
                </c:pt>
                <c:pt idx="588">
                  <c:v>1.8183333333332712</c:v>
                </c:pt>
                <c:pt idx="589">
                  <c:v>1.9133333333332416</c:v>
                </c:pt>
                <c:pt idx="590">
                  <c:v>2.0275000000000318</c:v>
                </c:pt>
                <c:pt idx="591">
                  <c:v>2.1308333333332143</c:v>
                </c:pt>
                <c:pt idx="592">
                  <c:v>2.1908333333333303</c:v>
                </c:pt>
                <c:pt idx="593">
                  <c:v>2.2841666666666356</c:v>
                </c:pt>
                <c:pt idx="594">
                  <c:v>2.408333333333303</c:v>
                </c:pt>
                <c:pt idx="595">
                  <c:v>2.4608333333334258</c:v>
                </c:pt>
                <c:pt idx="596">
                  <c:v>2.4624999999999204</c:v>
                </c:pt>
                <c:pt idx="597">
                  <c:v>2.4941666666666151</c:v>
                </c:pt>
                <c:pt idx="598">
                  <c:v>2.5558333333333394</c:v>
                </c:pt>
                <c:pt idx="599">
                  <c:v>2.4983333333334485</c:v>
                </c:pt>
                <c:pt idx="600">
                  <c:v>2.3683333333333394</c:v>
                </c:pt>
                <c:pt idx="601">
                  <c:v>2.2783333333333644</c:v>
                </c:pt>
                <c:pt idx="602">
                  <c:v>2.2524999999999409</c:v>
                </c:pt>
                <c:pt idx="603">
                  <c:v>2.2175000000000296</c:v>
                </c:pt>
                <c:pt idx="604">
                  <c:v>2.1841666666667265</c:v>
                </c:pt>
                <c:pt idx="605">
                  <c:v>2.1075000000000159</c:v>
                </c:pt>
                <c:pt idx="606">
                  <c:v>1.9883333333333439</c:v>
                </c:pt>
                <c:pt idx="607">
                  <c:v>1.9241666666666788</c:v>
                </c:pt>
                <c:pt idx="608">
                  <c:v>1.9275000000000091</c:v>
                </c:pt>
                <c:pt idx="609">
                  <c:v>1.894999999999925</c:v>
                </c:pt>
                <c:pt idx="610">
                  <c:v>1.8099999999999454</c:v>
                </c:pt>
                <c:pt idx="611">
                  <c:v>1.8308333333332598</c:v>
                </c:pt>
                <c:pt idx="612">
                  <c:v>1.8608333333334031</c:v>
                </c:pt>
                <c:pt idx="613">
                  <c:v>1.8583333333333485</c:v>
                </c:pt>
                <c:pt idx="614">
                  <c:v>1.8591666666666242</c:v>
                </c:pt>
                <c:pt idx="615">
                  <c:v>1.8508333333333553</c:v>
                </c:pt>
                <c:pt idx="616">
                  <c:v>1.8958333333332575</c:v>
                </c:pt>
                <c:pt idx="617">
                  <c:v>1.934166666666556</c:v>
                </c:pt>
                <c:pt idx="618">
                  <c:v>2.0308333333331916</c:v>
                </c:pt>
                <c:pt idx="619">
                  <c:v>2.0491666666666788</c:v>
                </c:pt>
                <c:pt idx="620">
                  <c:v>2.0091666666666583</c:v>
                </c:pt>
                <c:pt idx="621">
                  <c:v>1.898333333333369</c:v>
                </c:pt>
                <c:pt idx="622">
                  <c:v>1.9350000000000591</c:v>
                </c:pt>
                <c:pt idx="623">
                  <c:v>1.8991666666667015</c:v>
                </c:pt>
                <c:pt idx="624">
                  <c:v>1.8824999999998795</c:v>
                </c:pt>
                <c:pt idx="625">
                  <c:v>1.9191666666665697</c:v>
                </c:pt>
                <c:pt idx="626">
                  <c:v>1.9233333333333462</c:v>
                </c:pt>
                <c:pt idx="627">
                  <c:v>1.9075000000000273</c:v>
                </c:pt>
                <c:pt idx="628">
                  <c:v>1.8541666666667425</c:v>
                </c:pt>
                <c:pt idx="629">
                  <c:v>1.8066666666667288</c:v>
                </c:pt>
                <c:pt idx="630">
                  <c:v>1.6991666666667697</c:v>
                </c:pt>
                <c:pt idx="631">
                  <c:v>1.6741666666665651</c:v>
                </c:pt>
                <c:pt idx="632">
                  <c:v>1.7816666666666379</c:v>
                </c:pt>
                <c:pt idx="633">
                  <c:v>1.9341666666666697</c:v>
                </c:pt>
                <c:pt idx="634">
                  <c:v>1.8991666666666447</c:v>
                </c:pt>
                <c:pt idx="635">
                  <c:v>1.9033333333333076</c:v>
                </c:pt>
                <c:pt idx="636">
                  <c:v>1.8825000000001069</c:v>
                </c:pt>
                <c:pt idx="637">
                  <c:v>1.8733333333334485</c:v>
                </c:pt>
                <c:pt idx="638">
                  <c:v>1.8175000000000523</c:v>
                </c:pt>
                <c:pt idx="639">
                  <c:v>1.7816666666666947</c:v>
                </c:pt>
                <c:pt idx="640">
                  <c:v>1.7908333333334099</c:v>
                </c:pt>
                <c:pt idx="641">
                  <c:v>1.8108333333333348</c:v>
                </c:pt>
                <c:pt idx="642">
                  <c:v>1.839999999999975</c:v>
                </c:pt>
                <c:pt idx="643">
                  <c:v>1.9291666666667311</c:v>
                </c:pt>
                <c:pt idx="644">
                  <c:v>1.8933333333333735</c:v>
                </c:pt>
                <c:pt idx="645">
                  <c:v>1.9333333333333371</c:v>
                </c:pt>
                <c:pt idx="646">
                  <c:v>2.0391666666666879</c:v>
                </c:pt>
                <c:pt idx="647">
                  <c:v>2.1200000000000045</c:v>
                </c:pt>
                <c:pt idx="648">
                  <c:v>2.1649999999999636</c:v>
                </c:pt>
                <c:pt idx="649">
                  <c:v>2.1883333333333326</c:v>
                </c:pt>
                <c:pt idx="650">
                  <c:v>2.2333333333333485</c:v>
                </c:pt>
                <c:pt idx="651">
                  <c:v>2.3474999999999682</c:v>
                </c:pt>
                <c:pt idx="652">
                  <c:v>2.4158333333332962</c:v>
                </c:pt>
                <c:pt idx="653">
                  <c:v>2.4591666666667038</c:v>
                </c:pt>
                <c:pt idx="654">
                  <c:v>2.5299999999999727</c:v>
                </c:pt>
                <c:pt idx="655">
                  <c:v>2.4408333333333871</c:v>
                </c:pt>
                <c:pt idx="656">
                  <c:v>2.3658333333333417</c:v>
                </c:pt>
                <c:pt idx="657">
                  <c:v>2.1875</c:v>
                </c:pt>
                <c:pt idx="658">
                  <c:v>2.0499999999999545</c:v>
                </c:pt>
                <c:pt idx="659">
                  <c:v>1.9575000000000955</c:v>
                </c:pt>
                <c:pt idx="660">
                  <c:v>1.9691666666667516</c:v>
                </c:pt>
                <c:pt idx="661">
                  <c:v>1.9308333333332826</c:v>
                </c:pt>
                <c:pt idx="662">
                  <c:v>1.9449999999999363</c:v>
                </c:pt>
                <c:pt idx="663">
                  <c:v>1.8591666666665674</c:v>
                </c:pt>
                <c:pt idx="664">
                  <c:v>1.7733333333332553</c:v>
                </c:pt>
                <c:pt idx="665">
                  <c:v>1.7491666666666674</c:v>
                </c:pt>
                <c:pt idx="666">
                  <c:v>1.6841666666667834</c:v>
                </c:pt>
                <c:pt idx="667">
                  <c:v>1.7133333333333098</c:v>
                </c:pt>
                <c:pt idx="668">
                  <c:v>1.7433333333333394</c:v>
                </c:pt>
                <c:pt idx="669">
                  <c:v>1.9241666666666788</c:v>
                </c:pt>
                <c:pt idx="670">
                  <c:v>2.0341666666667493</c:v>
                </c:pt>
                <c:pt idx="671">
                  <c:v>2.066666666666606</c:v>
                </c:pt>
                <c:pt idx="672">
                  <c:v>2.027499999999975</c:v>
                </c:pt>
                <c:pt idx="673">
                  <c:v>2.0666666666667197</c:v>
                </c:pt>
                <c:pt idx="674">
                  <c:v>2.0491666666666788</c:v>
                </c:pt>
                <c:pt idx="675">
                  <c:v>2.0758333333333212</c:v>
                </c:pt>
                <c:pt idx="676">
                  <c:v>2.1683333333333508</c:v>
                </c:pt>
                <c:pt idx="677">
                  <c:v>2.2049999999999841</c:v>
                </c:pt>
                <c:pt idx="678">
                  <c:v>2.2599999999999909</c:v>
                </c:pt>
                <c:pt idx="679">
                  <c:v>2.3433333333333053</c:v>
                </c:pt>
                <c:pt idx="680">
                  <c:v>2.4499999999999886</c:v>
                </c:pt>
                <c:pt idx="681">
                  <c:v>2.3933333333333167</c:v>
                </c:pt>
                <c:pt idx="682">
                  <c:v>2.4408333333332166</c:v>
                </c:pt>
                <c:pt idx="683">
                  <c:v>2.5191666666666492</c:v>
                </c:pt>
                <c:pt idx="684">
                  <c:v>2.6116666666666219</c:v>
                </c:pt>
                <c:pt idx="685">
                  <c:v>2.6566666666666379</c:v>
                </c:pt>
                <c:pt idx="686">
                  <c:v>2.6866666666667243</c:v>
                </c:pt>
                <c:pt idx="687">
                  <c:v>2.7325000000000728</c:v>
                </c:pt>
                <c:pt idx="688">
                  <c:v>2.6858333333332212</c:v>
                </c:pt>
                <c:pt idx="689">
                  <c:v>2.6816666666666151</c:v>
                </c:pt>
                <c:pt idx="690">
                  <c:v>2.6641666666665742</c:v>
                </c:pt>
                <c:pt idx="691">
                  <c:v>2.5191666666666492</c:v>
                </c:pt>
                <c:pt idx="692">
                  <c:v>2.4508333333333212</c:v>
                </c:pt>
                <c:pt idx="693">
                  <c:v>2.5016666666666652</c:v>
                </c:pt>
                <c:pt idx="694">
                  <c:v>2.4066666666667516</c:v>
                </c:pt>
                <c:pt idx="695">
                  <c:v>2.3833333333333826</c:v>
                </c:pt>
                <c:pt idx="696">
                  <c:v>2.2833333333334167</c:v>
                </c:pt>
                <c:pt idx="697">
                  <c:v>2.2008333333333212</c:v>
                </c:pt>
                <c:pt idx="698">
                  <c:v>2.1524999999999181</c:v>
                </c:pt>
                <c:pt idx="699">
                  <c:v>2.1208333333333371</c:v>
                </c:pt>
                <c:pt idx="700">
                  <c:v>2.1108333333333462</c:v>
                </c:pt>
                <c:pt idx="701">
                  <c:v>2.0766666666666538</c:v>
                </c:pt>
                <c:pt idx="702">
                  <c:v>2.0666666666667766</c:v>
                </c:pt>
                <c:pt idx="703">
                  <c:v>2.1516666666666993</c:v>
                </c:pt>
                <c:pt idx="704">
                  <c:v>2.1158333333333417</c:v>
                </c:pt>
                <c:pt idx="705">
                  <c:v>2.0325000000000273</c:v>
                </c:pt>
                <c:pt idx="706">
                  <c:v>2.0524999999999523</c:v>
                </c:pt>
                <c:pt idx="707">
                  <c:v>1.9624999999999773</c:v>
                </c:pt>
                <c:pt idx="708">
                  <c:v>1.9999999999999432</c:v>
                </c:pt>
                <c:pt idx="709">
                  <c:v>2.00750000000005</c:v>
                </c:pt>
                <c:pt idx="710">
                  <c:v>2.0466666666667379</c:v>
                </c:pt>
                <c:pt idx="711">
                  <c:v>2.0541666666666742</c:v>
                </c:pt>
                <c:pt idx="712">
                  <c:v>2.1291666666668334</c:v>
                </c:pt>
                <c:pt idx="713">
                  <c:v>2.2066666666668198</c:v>
                </c:pt>
                <c:pt idx="714">
                  <c:v>2.2358333333333462</c:v>
                </c:pt>
                <c:pt idx="715">
                  <c:v>2.3541666666666288</c:v>
                </c:pt>
                <c:pt idx="716">
                  <c:v>2.4800000000001319</c:v>
                </c:pt>
                <c:pt idx="717">
                  <c:v>2.6775000000000659</c:v>
                </c:pt>
                <c:pt idx="718">
                  <c:v>2.806666666666672</c:v>
                </c:pt>
                <c:pt idx="719">
                  <c:v>3.0149999999999864</c:v>
                </c:pt>
                <c:pt idx="720">
                  <c:v>3.0916666666666401</c:v>
                </c:pt>
                <c:pt idx="721">
                  <c:v>3.2124999999999773</c:v>
                </c:pt>
                <c:pt idx="722">
                  <c:v>3.30499999999995</c:v>
                </c:pt>
                <c:pt idx="723">
                  <c:v>3.3866666666667129</c:v>
                </c:pt>
                <c:pt idx="724">
                  <c:v>3.4233333333333462</c:v>
                </c:pt>
                <c:pt idx="725">
                  <c:v>3.3899999999999295</c:v>
                </c:pt>
                <c:pt idx="726">
                  <c:v>3.4908333333332848</c:v>
                </c:pt>
                <c:pt idx="727">
                  <c:v>3.3850000000000477</c:v>
                </c:pt>
                <c:pt idx="728">
                  <c:v>3.314999999999884</c:v>
                </c:pt>
                <c:pt idx="729">
                  <c:v>3.0958333333332462</c:v>
                </c:pt>
                <c:pt idx="730">
                  <c:v>2.9525000000000432</c:v>
                </c:pt>
                <c:pt idx="731">
                  <c:v>2.7891666666666879</c:v>
                </c:pt>
                <c:pt idx="732">
                  <c:v>2.7591666666667152</c:v>
                </c:pt>
                <c:pt idx="733">
                  <c:v>2.7175000000000296</c:v>
                </c:pt>
                <c:pt idx="734">
                  <c:v>2.6283333333333871</c:v>
                </c:pt>
                <c:pt idx="735">
                  <c:v>2.5200000000000387</c:v>
                </c:pt>
                <c:pt idx="736">
                  <c:v>2.3741666666667243</c:v>
                </c:pt>
                <c:pt idx="737">
                  <c:v>2.3558333333333508</c:v>
                </c:pt>
                <c:pt idx="738">
                  <c:v>2.1958333333332689</c:v>
                </c:pt>
                <c:pt idx="739">
                  <c:v>2.1491666666666447</c:v>
                </c:pt>
                <c:pt idx="740">
                  <c:v>2.1108333333333462</c:v>
                </c:pt>
                <c:pt idx="741">
                  <c:v>2.0774999999999864</c:v>
                </c:pt>
                <c:pt idx="742">
                  <c:v>2.0358333333333007</c:v>
                </c:pt>
                <c:pt idx="743">
                  <c:v>2.021666666666647</c:v>
                </c:pt>
                <c:pt idx="744">
                  <c:v>1.9249999999999545</c:v>
                </c:pt>
                <c:pt idx="745">
                  <c:v>1.8433333333332484</c:v>
                </c:pt>
                <c:pt idx="746">
                  <c:v>1.8283333333333189</c:v>
                </c:pt>
                <c:pt idx="747">
                  <c:v>1.8558333333332939</c:v>
                </c:pt>
                <c:pt idx="748">
                  <c:v>1.9591666666665901</c:v>
                </c:pt>
                <c:pt idx="749">
                  <c:v>1.9516666666667106</c:v>
                </c:pt>
                <c:pt idx="750">
                  <c:v>2.0433333333332939</c:v>
                </c:pt>
                <c:pt idx="751">
                  <c:v>2.1750000000000682</c:v>
                </c:pt>
                <c:pt idx="752">
                  <c:v>2.2225000000000819</c:v>
                </c:pt>
                <c:pt idx="753">
                  <c:v>2.3858333333333803</c:v>
                </c:pt>
                <c:pt idx="754">
                  <c:v>2.5475000000000136</c:v>
                </c:pt>
                <c:pt idx="755">
                  <c:v>2.650833333333253</c:v>
                </c:pt>
                <c:pt idx="756">
                  <c:v>2.7691666666665924</c:v>
                </c:pt>
                <c:pt idx="757">
                  <c:v>2.8633333333334008</c:v>
                </c:pt>
                <c:pt idx="758">
                  <c:v>2.9383333333333326</c:v>
                </c:pt>
                <c:pt idx="759">
                  <c:v>2.9558333333333167</c:v>
                </c:pt>
                <c:pt idx="760">
                  <c:v>2.904166666666697</c:v>
                </c:pt>
                <c:pt idx="761">
                  <c:v>2.9399999999999409</c:v>
                </c:pt>
                <c:pt idx="762">
                  <c:v>2.913333333333469</c:v>
                </c:pt>
                <c:pt idx="763">
                  <c:v>2.8233333333333235</c:v>
                </c:pt>
                <c:pt idx="764">
                  <c:v>2.8183333333332712</c:v>
                </c:pt>
                <c:pt idx="765">
                  <c:v>2.7883333333334122</c:v>
                </c:pt>
                <c:pt idx="766">
                  <c:v>2.6983333333333803</c:v>
                </c:pt>
                <c:pt idx="767">
                  <c:v>2.6383333333333781</c:v>
                </c:pt>
                <c:pt idx="768">
                  <c:v>2.6058333333334645</c:v>
                </c:pt>
                <c:pt idx="769">
                  <c:v>2.5708333333333258</c:v>
                </c:pt>
                <c:pt idx="770">
                  <c:v>2.5450000000000159</c:v>
                </c:pt>
                <c:pt idx="771">
                  <c:v>2.560833333333278</c:v>
                </c:pt>
                <c:pt idx="772">
                  <c:v>2.5924999999999727</c:v>
                </c:pt>
                <c:pt idx="773">
                  <c:v>2.5558333333332826</c:v>
                </c:pt>
                <c:pt idx="774">
                  <c:v>2.5008333333333894</c:v>
                </c:pt>
                <c:pt idx="775">
                  <c:v>2.5016666666665515</c:v>
                </c:pt>
                <c:pt idx="776">
                  <c:v>2.5308333333331916</c:v>
                </c:pt>
                <c:pt idx="777">
                  <c:v>2.5124999999998181</c:v>
                </c:pt>
                <c:pt idx="778">
                  <c:v>2.464999999999975</c:v>
                </c:pt>
                <c:pt idx="779">
                  <c:v>2.4583333333334281</c:v>
                </c:pt>
                <c:pt idx="780">
                  <c:v>2.431666666666672</c:v>
                </c:pt>
                <c:pt idx="781">
                  <c:v>2.3558333333334076</c:v>
                </c:pt>
                <c:pt idx="782">
                  <c:v>2.2741666666666447</c:v>
                </c:pt>
                <c:pt idx="783">
                  <c:v>2.245833333333394</c:v>
                </c:pt>
                <c:pt idx="784">
                  <c:v>2.1824999999999477</c:v>
                </c:pt>
                <c:pt idx="785">
                  <c:v>2.1974999999999909</c:v>
                </c:pt>
                <c:pt idx="786">
                  <c:v>2.2583333333332121</c:v>
                </c:pt>
                <c:pt idx="787">
                  <c:v>2.273333333333369</c:v>
                </c:pt>
                <c:pt idx="788">
                  <c:v>2.1283333333333871</c:v>
                </c:pt>
                <c:pt idx="789">
                  <c:v>2.0108333333333803</c:v>
                </c:pt>
                <c:pt idx="790">
                  <c:v>2.0166666666666515</c:v>
                </c:pt>
                <c:pt idx="791">
                  <c:v>1.9883333333332303</c:v>
                </c:pt>
                <c:pt idx="792">
                  <c:v>1.9583333333332575</c:v>
                </c:pt>
                <c:pt idx="793">
                  <c:v>2.0466666666665105</c:v>
                </c:pt>
                <c:pt idx="794">
                  <c:v>2.1208333333332234</c:v>
                </c:pt>
                <c:pt idx="795">
                  <c:v>2.0733333333332666</c:v>
                </c:pt>
                <c:pt idx="796">
                  <c:v>2.1258333333333894</c:v>
                </c:pt>
                <c:pt idx="797">
                  <c:v>2.1166666666667311</c:v>
                </c:pt>
                <c:pt idx="798">
                  <c:v>2.0108333333333803</c:v>
                </c:pt>
                <c:pt idx="799">
                  <c:v>1.8883333333334349</c:v>
                </c:pt>
                <c:pt idx="800">
                  <c:v>1.9766666666668016</c:v>
                </c:pt>
                <c:pt idx="801">
                  <c:v>2.1433333333334303</c:v>
                </c:pt>
                <c:pt idx="802">
                  <c:v>2.2416666666667311</c:v>
                </c:pt>
                <c:pt idx="803">
                  <c:v>2.3008333333333439</c:v>
                </c:pt>
                <c:pt idx="804">
                  <c:v>2.3866666666666561</c:v>
                </c:pt>
                <c:pt idx="805">
                  <c:v>2.3700000000000614</c:v>
                </c:pt>
                <c:pt idx="806">
                  <c:v>2.3650000000001228</c:v>
                </c:pt>
                <c:pt idx="807">
                  <c:v>2.4683333333333053</c:v>
                </c:pt>
                <c:pt idx="808">
                  <c:v>2.5091666666666015</c:v>
                </c:pt>
                <c:pt idx="809">
                  <c:v>2.5533333333332848</c:v>
                </c:pt>
                <c:pt idx="810">
                  <c:v>2.7166666666665833</c:v>
                </c:pt>
                <c:pt idx="811">
                  <c:v>2.9849999999999568</c:v>
                </c:pt>
                <c:pt idx="812">
                  <c:v>3.1683333333332939</c:v>
                </c:pt>
              </c:numCache>
            </c:numRef>
          </c:yVal>
          <c:smooth val="1"/>
        </c:ser>
        <c:axId val="192953344"/>
        <c:axId val="192983808"/>
      </c:scatterChart>
      <c:valAx>
        <c:axId val="192953344"/>
        <c:scaling>
          <c:orientation val="minMax"/>
          <c:max val="800"/>
          <c:min val="0"/>
        </c:scaling>
        <c:axPos val="b"/>
        <c:tickLblPos val="nextTo"/>
        <c:crossAx val="192983808"/>
        <c:crosses val="autoZero"/>
        <c:crossBetween val="midCat"/>
      </c:valAx>
      <c:valAx>
        <c:axId val="192983808"/>
        <c:scaling>
          <c:orientation val="minMax"/>
        </c:scaling>
        <c:axPos val="l"/>
        <c:majorGridlines/>
        <c:numFmt formatCode="General" sourceLinked="1"/>
        <c:tickLblPos val="nextTo"/>
        <c:crossAx val="192953344"/>
        <c:crosses val="autoZero"/>
        <c:crossBetween val="midCat"/>
      </c:valAx>
    </c:plotArea>
    <c:plotVisOnly val="1"/>
  </c:chart>
  <c:printSettings>
    <c:headerFooter/>
    <c:pageMargins b="0.78740157499999996" l="0.70000000000000062" r="0.70000000000000062" t="0.78740157499999996"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lang val="de-DE"/>
  <c:chart>
    <c:plotArea>
      <c:layout/>
      <c:scatterChart>
        <c:scatterStyle val="smoothMarker"/>
        <c:ser>
          <c:idx val="0"/>
          <c:order val="0"/>
          <c:tx>
            <c:strRef>
              <c:f>KeelingKurve!$B$25</c:f>
              <c:strCache>
                <c:ptCount val="1"/>
                <c:pt idx="0">
                  <c:v>Messwerte, Hawaii</c:v>
                </c:pt>
              </c:strCache>
            </c:strRef>
          </c:tx>
          <c:marker>
            <c:symbol val="none"/>
          </c:marker>
          <c:xVal>
            <c:numRef>
              <c:f>KeelingKurve!$A$26:$A$950</c:f>
              <c:numCache>
                <c:formatCode>mm\-yyyy</c:formatCode>
                <c:ptCount val="925"/>
                <c:pt idx="0">
                  <c:v>21186</c:v>
                </c:pt>
                <c:pt idx="1">
                  <c:v>21217</c:v>
                </c:pt>
                <c:pt idx="2">
                  <c:v>21245</c:v>
                </c:pt>
                <c:pt idx="3">
                  <c:v>21276</c:v>
                </c:pt>
                <c:pt idx="4">
                  <c:v>21306</c:v>
                </c:pt>
                <c:pt idx="5">
                  <c:v>21337</c:v>
                </c:pt>
                <c:pt idx="6">
                  <c:v>21367</c:v>
                </c:pt>
                <c:pt idx="7">
                  <c:v>21398</c:v>
                </c:pt>
                <c:pt idx="8">
                  <c:v>21429</c:v>
                </c:pt>
                <c:pt idx="9">
                  <c:v>21459</c:v>
                </c:pt>
                <c:pt idx="10">
                  <c:v>21490</c:v>
                </c:pt>
                <c:pt idx="11">
                  <c:v>21520</c:v>
                </c:pt>
                <c:pt idx="12">
                  <c:v>21551</c:v>
                </c:pt>
                <c:pt idx="13">
                  <c:v>21582</c:v>
                </c:pt>
                <c:pt idx="14">
                  <c:v>21610</c:v>
                </c:pt>
                <c:pt idx="15">
                  <c:v>21641</c:v>
                </c:pt>
                <c:pt idx="16">
                  <c:v>21671</c:v>
                </c:pt>
                <c:pt idx="17">
                  <c:v>21702</c:v>
                </c:pt>
                <c:pt idx="18">
                  <c:v>21732</c:v>
                </c:pt>
                <c:pt idx="19">
                  <c:v>21763</c:v>
                </c:pt>
                <c:pt idx="20">
                  <c:v>21794</c:v>
                </c:pt>
                <c:pt idx="21">
                  <c:v>21824</c:v>
                </c:pt>
                <c:pt idx="22">
                  <c:v>21855</c:v>
                </c:pt>
                <c:pt idx="23">
                  <c:v>21885</c:v>
                </c:pt>
                <c:pt idx="24">
                  <c:v>21916</c:v>
                </c:pt>
                <c:pt idx="25">
                  <c:v>21947</c:v>
                </c:pt>
                <c:pt idx="26">
                  <c:v>21976</c:v>
                </c:pt>
                <c:pt idx="27">
                  <c:v>22007</c:v>
                </c:pt>
                <c:pt idx="28">
                  <c:v>22037</c:v>
                </c:pt>
                <c:pt idx="29">
                  <c:v>22068</c:v>
                </c:pt>
                <c:pt idx="30">
                  <c:v>22098</c:v>
                </c:pt>
                <c:pt idx="31">
                  <c:v>22129</c:v>
                </c:pt>
                <c:pt idx="32">
                  <c:v>22160</c:v>
                </c:pt>
                <c:pt idx="33">
                  <c:v>22190</c:v>
                </c:pt>
                <c:pt idx="34">
                  <c:v>22221</c:v>
                </c:pt>
                <c:pt idx="35">
                  <c:v>22251</c:v>
                </c:pt>
                <c:pt idx="36">
                  <c:v>22282</c:v>
                </c:pt>
                <c:pt idx="37">
                  <c:v>22313</c:v>
                </c:pt>
                <c:pt idx="38">
                  <c:v>22341</c:v>
                </c:pt>
                <c:pt idx="39">
                  <c:v>22372</c:v>
                </c:pt>
                <c:pt idx="40">
                  <c:v>22402</c:v>
                </c:pt>
                <c:pt idx="41">
                  <c:v>22433</c:v>
                </c:pt>
                <c:pt idx="42">
                  <c:v>22463</c:v>
                </c:pt>
                <c:pt idx="43">
                  <c:v>22494</c:v>
                </c:pt>
                <c:pt idx="44">
                  <c:v>22525</c:v>
                </c:pt>
                <c:pt idx="45">
                  <c:v>22555</c:v>
                </c:pt>
                <c:pt idx="46">
                  <c:v>22586</c:v>
                </c:pt>
                <c:pt idx="47">
                  <c:v>22616</c:v>
                </c:pt>
                <c:pt idx="48">
                  <c:v>22647</c:v>
                </c:pt>
                <c:pt idx="49">
                  <c:v>22678</c:v>
                </c:pt>
                <c:pt idx="50">
                  <c:v>22706</c:v>
                </c:pt>
                <c:pt idx="51">
                  <c:v>22737</c:v>
                </c:pt>
                <c:pt idx="52">
                  <c:v>22767</c:v>
                </c:pt>
                <c:pt idx="53">
                  <c:v>22798</c:v>
                </c:pt>
                <c:pt idx="54">
                  <c:v>22828</c:v>
                </c:pt>
                <c:pt idx="55">
                  <c:v>22859</c:v>
                </c:pt>
                <c:pt idx="56">
                  <c:v>22890</c:v>
                </c:pt>
                <c:pt idx="57">
                  <c:v>22920</c:v>
                </c:pt>
                <c:pt idx="58">
                  <c:v>22951</c:v>
                </c:pt>
                <c:pt idx="59">
                  <c:v>22981</c:v>
                </c:pt>
                <c:pt idx="60">
                  <c:v>23012</c:v>
                </c:pt>
                <c:pt idx="61">
                  <c:v>23043</c:v>
                </c:pt>
                <c:pt idx="62">
                  <c:v>23071</c:v>
                </c:pt>
                <c:pt idx="63">
                  <c:v>23102</c:v>
                </c:pt>
                <c:pt idx="64">
                  <c:v>23132</c:v>
                </c:pt>
                <c:pt idx="65">
                  <c:v>23163</c:v>
                </c:pt>
                <c:pt idx="66">
                  <c:v>23193</c:v>
                </c:pt>
                <c:pt idx="67">
                  <c:v>23224</c:v>
                </c:pt>
                <c:pt idx="68">
                  <c:v>23255</c:v>
                </c:pt>
                <c:pt idx="69">
                  <c:v>23285</c:v>
                </c:pt>
                <c:pt idx="70">
                  <c:v>23316</c:v>
                </c:pt>
                <c:pt idx="71">
                  <c:v>23346</c:v>
                </c:pt>
                <c:pt idx="72">
                  <c:v>23377</c:v>
                </c:pt>
                <c:pt idx="73">
                  <c:v>23408</c:v>
                </c:pt>
                <c:pt idx="74">
                  <c:v>23437</c:v>
                </c:pt>
                <c:pt idx="75">
                  <c:v>23468</c:v>
                </c:pt>
                <c:pt idx="76">
                  <c:v>23498</c:v>
                </c:pt>
                <c:pt idx="77">
                  <c:v>23529</c:v>
                </c:pt>
                <c:pt idx="78">
                  <c:v>23559</c:v>
                </c:pt>
                <c:pt idx="79">
                  <c:v>23590</c:v>
                </c:pt>
                <c:pt idx="80">
                  <c:v>23621</c:v>
                </c:pt>
                <c:pt idx="81">
                  <c:v>23651</c:v>
                </c:pt>
                <c:pt idx="82">
                  <c:v>23682</c:v>
                </c:pt>
                <c:pt idx="83">
                  <c:v>23712</c:v>
                </c:pt>
                <c:pt idx="84">
                  <c:v>23743</c:v>
                </c:pt>
                <c:pt idx="85">
                  <c:v>23774</c:v>
                </c:pt>
                <c:pt idx="86">
                  <c:v>23802</c:v>
                </c:pt>
                <c:pt idx="87">
                  <c:v>23833</c:v>
                </c:pt>
                <c:pt idx="88">
                  <c:v>23863</c:v>
                </c:pt>
                <c:pt idx="89">
                  <c:v>23894</c:v>
                </c:pt>
                <c:pt idx="90">
                  <c:v>23924</c:v>
                </c:pt>
                <c:pt idx="91">
                  <c:v>23955</c:v>
                </c:pt>
                <c:pt idx="92">
                  <c:v>23986</c:v>
                </c:pt>
                <c:pt idx="93">
                  <c:v>24016</c:v>
                </c:pt>
                <c:pt idx="94">
                  <c:v>24047</c:v>
                </c:pt>
                <c:pt idx="95">
                  <c:v>24077</c:v>
                </c:pt>
                <c:pt idx="96">
                  <c:v>24108</c:v>
                </c:pt>
                <c:pt idx="97">
                  <c:v>24139</c:v>
                </c:pt>
                <c:pt idx="98">
                  <c:v>24167</c:v>
                </c:pt>
                <c:pt idx="99">
                  <c:v>24198</c:v>
                </c:pt>
                <c:pt idx="100">
                  <c:v>24228</c:v>
                </c:pt>
                <c:pt idx="101">
                  <c:v>24259</c:v>
                </c:pt>
                <c:pt idx="102">
                  <c:v>24289</c:v>
                </c:pt>
                <c:pt idx="103">
                  <c:v>24320</c:v>
                </c:pt>
                <c:pt idx="104">
                  <c:v>24351</c:v>
                </c:pt>
                <c:pt idx="105">
                  <c:v>24381</c:v>
                </c:pt>
                <c:pt idx="106">
                  <c:v>24412</c:v>
                </c:pt>
                <c:pt idx="107">
                  <c:v>24442</c:v>
                </c:pt>
                <c:pt idx="108">
                  <c:v>24473</c:v>
                </c:pt>
                <c:pt idx="109">
                  <c:v>24504</c:v>
                </c:pt>
                <c:pt idx="110">
                  <c:v>24532</c:v>
                </c:pt>
                <c:pt idx="111">
                  <c:v>24563</c:v>
                </c:pt>
                <c:pt idx="112">
                  <c:v>24593</c:v>
                </c:pt>
                <c:pt idx="113">
                  <c:v>24624</c:v>
                </c:pt>
                <c:pt idx="114">
                  <c:v>24654</c:v>
                </c:pt>
                <c:pt idx="115">
                  <c:v>24685</c:v>
                </c:pt>
                <c:pt idx="116">
                  <c:v>24716</c:v>
                </c:pt>
                <c:pt idx="117">
                  <c:v>24746</c:v>
                </c:pt>
                <c:pt idx="118">
                  <c:v>24777</c:v>
                </c:pt>
                <c:pt idx="119">
                  <c:v>24807</c:v>
                </c:pt>
                <c:pt idx="120">
                  <c:v>24838</c:v>
                </c:pt>
                <c:pt idx="121">
                  <c:v>24869</c:v>
                </c:pt>
                <c:pt idx="122">
                  <c:v>24898</c:v>
                </c:pt>
                <c:pt idx="123">
                  <c:v>24929</c:v>
                </c:pt>
                <c:pt idx="124">
                  <c:v>24959</c:v>
                </c:pt>
                <c:pt idx="125">
                  <c:v>24990</c:v>
                </c:pt>
                <c:pt idx="126">
                  <c:v>25020</c:v>
                </c:pt>
                <c:pt idx="127">
                  <c:v>25051</c:v>
                </c:pt>
                <c:pt idx="128">
                  <c:v>25082</c:v>
                </c:pt>
                <c:pt idx="129">
                  <c:v>25112</c:v>
                </c:pt>
                <c:pt idx="130">
                  <c:v>25143</c:v>
                </c:pt>
                <c:pt idx="131">
                  <c:v>25173</c:v>
                </c:pt>
                <c:pt idx="132">
                  <c:v>25204</c:v>
                </c:pt>
                <c:pt idx="133">
                  <c:v>25235</c:v>
                </c:pt>
                <c:pt idx="134">
                  <c:v>25263</c:v>
                </c:pt>
                <c:pt idx="135">
                  <c:v>25294</c:v>
                </c:pt>
                <c:pt idx="136">
                  <c:v>25324</c:v>
                </c:pt>
                <c:pt idx="137">
                  <c:v>25355</c:v>
                </c:pt>
                <c:pt idx="138">
                  <c:v>25385</c:v>
                </c:pt>
                <c:pt idx="139">
                  <c:v>25416</c:v>
                </c:pt>
                <c:pt idx="140">
                  <c:v>25447</c:v>
                </c:pt>
                <c:pt idx="141">
                  <c:v>25477</c:v>
                </c:pt>
                <c:pt idx="142">
                  <c:v>25508</c:v>
                </c:pt>
                <c:pt idx="143">
                  <c:v>25538</c:v>
                </c:pt>
                <c:pt idx="144">
                  <c:v>25569</c:v>
                </c:pt>
                <c:pt idx="145">
                  <c:v>25600</c:v>
                </c:pt>
                <c:pt idx="146">
                  <c:v>25628</c:v>
                </c:pt>
                <c:pt idx="147">
                  <c:v>25659</c:v>
                </c:pt>
                <c:pt idx="148">
                  <c:v>25689</c:v>
                </c:pt>
                <c:pt idx="149">
                  <c:v>25720</c:v>
                </c:pt>
                <c:pt idx="150">
                  <c:v>25750</c:v>
                </c:pt>
                <c:pt idx="151">
                  <c:v>25781</c:v>
                </c:pt>
                <c:pt idx="152">
                  <c:v>25812</c:v>
                </c:pt>
                <c:pt idx="153">
                  <c:v>25842</c:v>
                </c:pt>
                <c:pt idx="154">
                  <c:v>25873</c:v>
                </c:pt>
                <c:pt idx="155">
                  <c:v>25903</c:v>
                </c:pt>
                <c:pt idx="156">
                  <c:v>25934</c:v>
                </c:pt>
                <c:pt idx="157">
                  <c:v>25965</c:v>
                </c:pt>
                <c:pt idx="158">
                  <c:v>25993</c:v>
                </c:pt>
                <c:pt idx="159">
                  <c:v>26024</c:v>
                </c:pt>
                <c:pt idx="160">
                  <c:v>26054</c:v>
                </c:pt>
                <c:pt idx="161">
                  <c:v>26085</c:v>
                </c:pt>
                <c:pt idx="162">
                  <c:v>26115</c:v>
                </c:pt>
                <c:pt idx="163">
                  <c:v>26146</c:v>
                </c:pt>
                <c:pt idx="164">
                  <c:v>26177</c:v>
                </c:pt>
                <c:pt idx="165">
                  <c:v>26207</c:v>
                </c:pt>
                <c:pt idx="166">
                  <c:v>26238</c:v>
                </c:pt>
                <c:pt idx="167">
                  <c:v>26268</c:v>
                </c:pt>
                <c:pt idx="168">
                  <c:v>26299</c:v>
                </c:pt>
                <c:pt idx="169">
                  <c:v>26330</c:v>
                </c:pt>
                <c:pt idx="170">
                  <c:v>26359</c:v>
                </c:pt>
                <c:pt idx="171">
                  <c:v>26390</c:v>
                </c:pt>
                <c:pt idx="172">
                  <c:v>26420</c:v>
                </c:pt>
                <c:pt idx="173">
                  <c:v>26451</c:v>
                </c:pt>
                <c:pt idx="174">
                  <c:v>26481</c:v>
                </c:pt>
                <c:pt idx="175">
                  <c:v>26512</c:v>
                </c:pt>
                <c:pt idx="176">
                  <c:v>26543</c:v>
                </c:pt>
                <c:pt idx="177">
                  <c:v>26573</c:v>
                </c:pt>
                <c:pt idx="178">
                  <c:v>26604</c:v>
                </c:pt>
                <c:pt idx="179">
                  <c:v>26634</c:v>
                </c:pt>
                <c:pt idx="180">
                  <c:v>26665</c:v>
                </c:pt>
                <c:pt idx="181">
                  <c:v>26696</c:v>
                </c:pt>
                <c:pt idx="182">
                  <c:v>26724</c:v>
                </c:pt>
                <c:pt idx="183">
                  <c:v>26755</c:v>
                </c:pt>
                <c:pt idx="184">
                  <c:v>26785</c:v>
                </c:pt>
                <c:pt idx="185">
                  <c:v>26816</c:v>
                </c:pt>
                <c:pt idx="186">
                  <c:v>26846</c:v>
                </c:pt>
                <c:pt idx="187">
                  <c:v>26877</c:v>
                </c:pt>
                <c:pt idx="188">
                  <c:v>26908</c:v>
                </c:pt>
                <c:pt idx="189">
                  <c:v>26938</c:v>
                </c:pt>
                <c:pt idx="190">
                  <c:v>26969</c:v>
                </c:pt>
                <c:pt idx="191">
                  <c:v>26999</c:v>
                </c:pt>
                <c:pt idx="192">
                  <c:v>27030</c:v>
                </c:pt>
                <c:pt idx="193">
                  <c:v>27061</c:v>
                </c:pt>
                <c:pt idx="194">
                  <c:v>27089</c:v>
                </c:pt>
                <c:pt idx="195">
                  <c:v>27120</c:v>
                </c:pt>
                <c:pt idx="196">
                  <c:v>27150</c:v>
                </c:pt>
                <c:pt idx="197">
                  <c:v>27181</c:v>
                </c:pt>
                <c:pt idx="198">
                  <c:v>27211</c:v>
                </c:pt>
                <c:pt idx="199">
                  <c:v>27242</c:v>
                </c:pt>
                <c:pt idx="200">
                  <c:v>27273</c:v>
                </c:pt>
                <c:pt idx="201">
                  <c:v>27303</c:v>
                </c:pt>
                <c:pt idx="202">
                  <c:v>27334</c:v>
                </c:pt>
                <c:pt idx="203">
                  <c:v>27364</c:v>
                </c:pt>
                <c:pt idx="204">
                  <c:v>27395</c:v>
                </c:pt>
                <c:pt idx="205">
                  <c:v>27426</c:v>
                </c:pt>
                <c:pt idx="206">
                  <c:v>27454</c:v>
                </c:pt>
                <c:pt idx="207">
                  <c:v>27485</c:v>
                </c:pt>
                <c:pt idx="208">
                  <c:v>27515</c:v>
                </c:pt>
                <c:pt idx="209">
                  <c:v>27546</c:v>
                </c:pt>
                <c:pt idx="210">
                  <c:v>27576</c:v>
                </c:pt>
                <c:pt idx="211">
                  <c:v>27607</c:v>
                </c:pt>
                <c:pt idx="212">
                  <c:v>27638</c:v>
                </c:pt>
                <c:pt idx="213">
                  <c:v>27668</c:v>
                </c:pt>
                <c:pt idx="214">
                  <c:v>27699</c:v>
                </c:pt>
                <c:pt idx="215">
                  <c:v>27729</c:v>
                </c:pt>
                <c:pt idx="216">
                  <c:v>27760</c:v>
                </c:pt>
                <c:pt idx="217">
                  <c:v>27791</c:v>
                </c:pt>
                <c:pt idx="218">
                  <c:v>27820</c:v>
                </c:pt>
                <c:pt idx="219">
                  <c:v>27851</c:v>
                </c:pt>
                <c:pt idx="220">
                  <c:v>27881</c:v>
                </c:pt>
                <c:pt idx="221">
                  <c:v>27912</c:v>
                </c:pt>
                <c:pt idx="222">
                  <c:v>27942</c:v>
                </c:pt>
                <c:pt idx="223">
                  <c:v>27973</c:v>
                </c:pt>
                <c:pt idx="224">
                  <c:v>28004</c:v>
                </c:pt>
                <c:pt idx="225">
                  <c:v>28034</c:v>
                </c:pt>
                <c:pt idx="226">
                  <c:v>28065</c:v>
                </c:pt>
                <c:pt idx="227">
                  <c:v>28095</c:v>
                </c:pt>
                <c:pt idx="228">
                  <c:v>28126</c:v>
                </c:pt>
                <c:pt idx="229">
                  <c:v>28157</c:v>
                </c:pt>
                <c:pt idx="230">
                  <c:v>28185</c:v>
                </c:pt>
                <c:pt idx="231">
                  <c:v>28216</c:v>
                </c:pt>
                <c:pt idx="232">
                  <c:v>28246</c:v>
                </c:pt>
                <c:pt idx="233">
                  <c:v>28277</c:v>
                </c:pt>
                <c:pt idx="234">
                  <c:v>28307</c:v>
                </c:pt>
                <c:pt idx="235">
                  <c:v>28338</c:v>
                </c:pt>
                <c:pt idx="236">
                  <c:v>28369</c:v>
                </c:pt>
                <c:pt idx="237">
                  <c:v>28399</c:v>
                </c:pt>
                <c:pt idx="238">
                  <c:v>28430</c:v>
                </c:pt>
                <c:pt idx="239">
                  <c:v>28460</c:v>
                </c:pt>
                <c:pt idx="240">
                  <c:v>28491</c:v>
                </c:pt>
                <c:pt idx="241">
                  <c:v>28522</c:v>
                </c:pt>
                <c:pt idx="242">
                  <c:v>28550</c:v>
                </c:pt>
                <c:pt idx="243">
                  <c:v>28581</c:v>
                </c:pt>
                <c:pt idx="244">
                  <c:v>28611</c:v>
                </c:pt>
                <c:pt idx="245">
                  <c:v>28642</c:v>
                </c:pt>
                <c:pt idx="246">
                  <c:v>28672</c:v>
                </c:pt>
                <c:pt idx="247">
                  <c:v>28703</c:v>
                </c:pt>
                <c:pt idx="248">
                  <c:v>28734</c:v>
                </c:pt>
                <c:pt idx="249">
                  <c:v>28764</c:v>
                </c:pt>
                <c:pt idx="250">
                  <c:v>28795</c:v>
                </c:pt>
                <c:pt idx="251">
                  <c:v>28825</c:v>
                </c:pt>
                <c:pt idx="252">
                  <c:v>28856</c:v>
                </c:pt>
                <c:pt idx="253">
                  <c:v>28887</c:v>
                </c:pt>
                <c:pt idx="254">
                  <c:v>28915</c:v>
                </c:pt>
                <c:pt idx="255">
                  <c:v>28946</c:v>
                </c:pt>
                <c:pt idx="256">
                  <c:v>28976</c:v>
                </c:pt>
                <c:pt idx="257">
                  <c:v>29007</c:v>
                </c:pt>
                <c:pt idx="258">
                  <c:v>29037</c:v>
                </c:pt>
                <c:pt idx="259">
                  <c:v>29068</c:v>
                </c:pt>
                <c:pt idx="260">
                  <c:v>29099</c:v>
                </c:pt>
                <c:pt idx="261">
                  <c:v>29129</c:v>
                </c:pt>
                <c:pt idx="262">
                  <c:v>29160</c:v>
                </c:pt>
                <c:pt idx="263">
                  <c:v>29190</c:v>
                </c:pt>
                <c:pt idx="264">
                  <c:v>29221</c:v>
                </c:pt>
                <c:pt idx="265">
                  <c:v>29252</c:v>
                </c:pt>
                <c:pt idx="266">
                  <c:v>29281</c:v>
                </c:pt>
                <c:pt idx="267">
                  <c:v>29312</c:v>
                </c:pt>
                <c:pt idx="268">
                  <c:v>29342</c:v>
                </c:pt>
                <c:pt idx="269">
                  <c:v>29373</c:v>
                </c:pt>
                <c:pt idx="270">
                  <c:v>29403</c:v>
                </c:pt>
                <c:pt idx="271">
                  <c:v>29434</c:v>
                </c:pt>
                <c:pt idx="272">
                  <c:v>29465</c:v>
                </c:pt>
                <c:pt idx="273">
                  <c:v>29495</c:v>
                </c:pt>
                <c:pt idx="274">
                  <c:v>29526</c:v>
                </c:pt>
                <c:pt idx="275">
                  <c:v>29556</c:v>
                </c:pt>
                <c:pt idx="276">
                  <c:v>29587</c:v>
                </c:pt>
                <c:pt idx="277">
                  <c:v>29618</c:v>
                </c:pt>
                <c:pt idx="278">
                  <c:v>29646</c:v>
                </c:pt>
                <c:pt idx="279">
                  <c:v>29677</c:v>
                </c:pt>
                <c:pt idx="280">
                  <c:v>29707</c:v>
                </c:pt>
                <c:pt idx="281">
                  <c:v>29738</c:v>
                </c:pt>
                <c:pt idx="282">
                  <c:v>29768</c:v>
                </c:pt>
                <c:pt idx="283">
                  <c:v>29799</c:v>
                </c:pt>
                <c:pt idx="284">
                  <c:v>29830</c:v>
                </c:pt>
                <c:pt idx="285">
                  <c:v>29860</c:v>
                </c:pt>
                <c:pt idx="286">
                  <c:v>29891</c:v>
                </c:pt>
                <c:pt idx="287">
                  <c:v>29921</c:v>
                </c:pt>
                <c:pt idx="288">
                  <c:v>29952</c:v>
                </c:pt>
                <c:pt idx="289">
                  <c:v>29983</c:v>
                </c:pt>
                <c:pt idx="290">
                  <c:v>30011</c:v>
                </c:pt>
                <c:pt idx="291">
                  <c:v>30042</c:v>
                </c:pt>
                <c:pt idx="292">
                  <c:v>30072</c:v>
                </c:pt>
                <c:pt idx="293">
                  <c:v>30103</c:v>
                </c:pt>
                <c:pt idx="294">
                  <c:v>30133</c:v>
                </c:pt>
                <c:pt idx="295">
                  <c:v>30164</c:v>
                </c:pt>
                <c:pt idx="296">
                  <c:v>30195</c:v>
                </c:pt>
                <c:pt idx="297">
                  <c:v>30225</c:v>
                </c:pt>
                <c:pt idx="298">
                  <c:v>30256</c:v>
                </c:pt>
                <c:pt idx="299">
                  <c:v>30286</c:v>
                </c:pt>
                <c:pt idx="300">
                  <c:v>30317</c:v>
                </c:pt>
                <c:pt idx="301">
                  <c:v>30348</c:v>
                </c:pt>
                <c:pt idx="302">
                  <c:v>30376</c:v>
                </c:pt>
                <c:pt idx="303">
                  <c:v>30407</c:v>
                </c:pt>
                <c:pt idx="304">
                  <c:v>30437</c:v>
                </c:pt>
                <c:pt idx="305">
                  <c:v>30468</c:v>
                </c:pt>
                <c:pt idx="306">
                  <c:v>30498</c:v>
                </c:pt>
                <c:pt idx="307">
                  <c:v>30529</c:v>
                </c:pt>
                <c:pt idx="308">
                  <c:v>30560</c:v>
                </c:pt>
                <c:pt idx="309">
                  <c:v>30590</c:v>
                </c:pt>
                <c:pt idx="310">
                  <c:v>30621</c:v>
                </c:pt>
                <c:pt idx="311">
                  <c:v>30651</c:v>
                </c:pt>
                <c:pt idx="312">
                  <c:v>30682</c:v>
                </c:pt>
                <c:pt idx="313">
                  <c:v>30713</c:v>
                </c:pt>
                <c:pt idx="314">
                  <c:v>30742</c:v>
                </c:pt>
                <c:pt idx="315">
                  <c:v>30773</c:v>
                </c:pt>
                <c:pt idx="316">
                  <c:v>30803</c:v>
                </c:pt>
                <c:pt idx="317">
                  <c:v>30834</c:v>
                </c:pt>
                <c:pt idx="318">
                  <c:v>30864</c:v>
                </c:pt>
                <c:pt idx="319">
                  <c:v>30895</c:v>
                </c:pt>
                <c:pt idx="320">
                  <c:v>30926</c:v>
                </c:pt>
                <c:pt idx="321">
                  <c:v>30956</c:v>
                </c:pt>
                <c:pt idx="322">
                  <c:v>30987</c:v>
                </c:pt>
                <c:pt idx="323">
                  <c:v>31017</c:v>
                </c:pt>
                <c:pt idx="324">
                  <c:v>31048</c:v>
                </c:pt>
                <c:pt idx="325">
                  <c:v>31079</c:v>
                </c:pt>
                <c:pt idx="326">
                  <c:v>31107</c:v>
                </c:pt>
                <c:pt idx="327">
                  <c:v>31138</c:v>
                </c:pt>
                <c:pt idx="328">
                  <c:v>31168</c:v>
                </c:pt>
                <c:pt idx="329">
                  <c:v>31199</c:v>
                </c:pt>
                <c:pt idx="330">
                  <c:v>31229</c:v>
                </c:pt>
                <c:pt idx="331">
                  <c:v>31260</c:v>
                </c:pt>
                <c:pt idx="332">
                  <c:v>31291</c:v>
                </c:pt>
                <c:pt idx="333">
                  <c:v>31321</c:v>
                </c:pt>
                <c:pt idx="334">
                  <c:v>31352</c:v>
                </c:pt>
                <c:pt idx="335">
                  <c:v>31382</c:v>
                </c:pt>
                <c:pt idx="336">
                  <c:v>31413</c:v>
                </c:pt>
                <c:pt idx="337">
                  <c:v>31444</c:v>
                </c:pt>
                <c:pt idx="338">
                  <c:v>31472</c:v>
                </c:pt>
                <c:pt idx="339">
                  <c:v>31503</c:v>
                </c:pt>
                <c:pt idx="340">
                  <c:v>31533</c:v>
                </c:pt>
                <c:pt idx="341">
                  <c:v>31564</c:v>
                </c:pt>
                <c:pt idx="342">
                  <c:v>31594</c:v>
                </c:pt>
                <c:pt idx="343">
                  <c:v>31625</c:v>
                </c:pt>
                <c:pt idx="344">
                  <c:v>31656</c:v>
                </c:pt>
                <c:pt idx="345">
                  <c:v>31686</c:v>
                </c:pt>
                <c:pt idx="346">
                  <c:v>31717</c:v>
                </c:pt>
                <c:pt idx="347">
                  <c:v>31747</c:v>
                </c:pt>
                <c:pt idx="348">
                  <c:v>31778</c:v>
                </c:pt>
                <c:pt idx="349">
                  <c:v>31809</c:v>
                </c:pt>
                <c:pt idx="350">
                  <c:v>31837</c:v>
                </c:pt>
                <c:pt idx="351">
                  <c:v>31868</c:v>
                </c:pt>
                <c:pt idx="352">
                  <c:v>31898</c:v>
                </c:pt>
                <c:pt idx="353">
                  <c:v>31929</c:v>
                </c:pt>
                <c:pt idx="354">
                  <c:v>31959</c:v>
                </c:pt>
                <c:pt idx="355">
                  <c:v>31990</c:v>
                </c:pt>
                <c:pt idx="356">
                  <c:v>32021</c:v>
                </c:pt>
                <c:pt idx="357">
                  <c:v>32051</c:v>
                </c:pt>
                <c:pt idx="358">
                  <c:v>32082</c:v>
                </c:pt>
                <c:pt idx="359">
                  <c:v>32112</c:v>
                </c:pt>
                <c:pt idx="360">
                  <c:v>32143</c:v>
                </c:pt>
                <c:pt idx="361">
                  <c:v>32174</c:v>
                </c:pt>
                <c:pt idx="362">
                  <c:v>32203</c:v>
                </c:pt>
                <c:pt idx="363">
                  <c:v>32234</c:v>
                </c:pt>
                <c:pt idx="364">
                  <c:v>32264</c:v>
                </c:pt>
                <c:pt idx="365">
                  <c:v>32295</c:v>
                </c:pt>
                <c:pt idx="366">
                  <c:v>32325</c:v>
                </c:pt>
                <c:pt idx="367">
                  <c:v>32356</c:v>
                </c:pt>
                <c:pt idx="368">
                  <c:v>32387</c:v>
                </c:pt>
                <c:pt idx="369">
                  <c:v>32417</c:v>
                </c:pt>
                <c:pt idx="370">
                  <c:v>32448</c:v>
                </c:pt>
                <c:pt idx="371">
                  <c:v>32478</c:v>
                </c:pt>
                <c:pt idx="372">
                  <c:v>32509</c:v>
                </c:pt>
                <c:pt idx="373">
                  <c:v>32540</c:v>
                </c:pt>
                <c:pt idx="374">
                  <c:v>32568</c:v>
                </c:pt>
                <c:pt idx="375">
                  <c:v>32599</c:v>
                </c:pt>
                <c:pt idx="376">
                  <c:v>32629</c:v>
                </c:pt>
                <c:pt idx="377">
                  <c:v>32660</c:v>
                </c:pt>
                <c:pt idx="378">
                  <c:v>32690</c:v>
                </c:pt>
                <c:pt idx="379">
                  <c:v>32721</c:v>
                </c:pt>
                <c:pt idx="380">
                  <c:v>32752</c:v>
                </c:pt>
                <c:pt idx="381">
                  <c:v>32782</c:v>
                </c:pt>
                <c:pt idx="382">
                  <c:v>32813</c:v>
                </c:pt>
                <c:pt idx="383">
                  <c:v>32843</c:v>
                </c:pt>
                <c:pt idx="384">
                  <c:v>32874</c:v>
                </c:pt>
                <c:pt idx="385">
                  <c:v>32905</c:v>
                </c:pt>
                <c:pt idx="386">
                  <c:v>32933</c:v>
                </c:pt>
                <c:pt idx="387">
                  <c:v>32964</c:v>
                </c:pt>
                <c:pt idx="388">
                  <c:v>32994</c:v>
                </c:pt>
                <c:pt idx="389">
                  <c:v>33025</c:v>
                </c:pt>
                <c:pt idx="390">
                  <c:v>33055</c:v>
                </c:pt>
                <c:pt idx="391">
                  <c:v>33086</c:v>
                </c:pt>
                <c:pt idx="392">
                  <c:v>33117</c:v>
                </c:pt>
                <c:pt idx="393">
                  <c:v>33147</c:v>
                </c:pt>
                <c:pt idx="394">
                  <c:v>33178</c:v>
                </c:pt>
                <c:pt idx="395">
                  <c:v>33208</c:v>
                </c:pt>
                <c:pt idx="396">
                  <c:v>33239</c:v>
                </c:pt>
                <c:pt idx="397">
                  <c:v>33270</c:v>
                </c:pt>
                <c:pt idx="398">
                  <c:v>33298</c:v>
                </c:pt>
                <c:pt idx="399">
                  <c:v>33329</c:v>
                </c:pt>
                <c:pt idx="400">
                  <c:v>33359</c:v>
                </c:pt>
                <c:pt idx="401">
                  <c:v>33390</c:v>
                </c:pt>
                <c:pt idx="402">
                  <c:v>33420</c:v>
                </c:pt>
                <c:pt idx="403">
                  <c:v>33451</c:v>
                </c:pt>
                <c:pt idx="404">
                  <c:v>33482</c:v>
                </c:pt>
                <c:pt idx="405">
                  <c:v>33512</c:v>
                </c:pt>
                <c:pt idx="406">
                  <c:v>33543</c:v>
                </c:pt>
                <c:pt idx="407">
                  <c:v>33573</c:v>
                </c:pt>
                <c:pt idx="408">
                  <c:v>33604</c:v>
                </c:pt>
                <c:pt idx="409">
                  <c:v>33635</c:v>
                </c:pt>
                <c:pt idx="410">
                  <c:v>33664</c:v>
                </c:pt>
                <c:pt idx="411">
                  <c:v>33695</c:v>
                </c:pt>
                <c:pt idx="412">
                  <c:v>33725</c:v>
                </c:pt>
                <c:pt idx="413">
                  <c:v>33756</c:v>
                </c:pt>
                <c:pt idx="414">
                  <c:v>33786</c:v>
                </c:pt>
                <c:pt idx="415">
                  <c:v>33817</c:v>
                </c:pt>
                <c:pt idx="416">
                  <c:v>33848</c:v>
                </c:pt>
                <c:pt idx="417">
                  <c:v>33878</c:v>
                </c:pt>
                <c:pt idx="418">
                  <c:v>33909</c:v>
                </c:pt>
                <c:pt idx="419">
                  <c:v>33939</c:v>
                </c:pt>
                <c:pt idx="420">
                  <c:v>33970</c:v>
                </c:pt>
                <c:pt idx="421">
                  <c:v>34001</c:v>
                </c:pt>
                <c:pt idx="422">
                  <c:v>34029</c:v>
                </c:pt>
                <c:pt idx="423">
                  <c:v>34060</c:v>
                </c:pt>
                <c:pt idx="424">
                  <c:v>34090</c:v>
                </c:pt>
                <c:pt idx="425">
                  <c:v>34121</c:v>
                </c:pt>
                <c:pt idx="426">
                  <c:v>34151</c:v>
                </c:pt>
                <c:pt idx="427">
                  <c:v>34182</c:v>
                </c:pt>
                <c:pt idx="428">
                  <c:v>34213</c:v>
                </c:pt>
                <c:pt idx="429">
                  <c:v>34243</c:v>
                </c:pt>
                <c:pt idx="430">
                  <c:v>34274</c:v>
                </c:pt>
                <c:pt idx="431">
                  <c:v>34304</c:v>
                </c:pt>
                <c:pt idx="432">
                  <c:v>34335</c:v>
                </c:pt>
                <c:pt idx="433">
                  <c:v>34366</c:v>
                </c:pt>
                <c:pt idx="434">
                  <c:v>34394</c:v>
                </c:pt>
                <c:pt idx="435">
                  <c:v>34425</c:v>
                </c:pt>
                <c:pt idx="436">
                  <c:v>34455</c:v>
                </c:pt>
                <c:pt idx="437">
                  <c:v>34486</c:v>
                </c:pt>
                <c:pt idx="438">
                  <c:v>34516</c:v>
                </c:pt>
                <c:pt idx="439">
                  <c:v>34547</c:v>
                </c:pt>
                <c:pt idx="440">
                  <c:v>34578</c:v>
                </c:pt>
                <c:pt idx="441">
                  <c:v>34608</c:v>
                </c:pt>
                <c:pt idx="442">
                  <c:v>34639</c:v>
                </c:pt>
                <c:pt idx="443">
                  <c:v>34669</c:v>
                </c:pt>
                <c:pt idx="444">
                  <c:v>34700</c:v>
                </c:pt>
                <c:pt idx="445">
                  <c:v>34731</c:v>
                </c:pt>
                <c:pt idx="446">
                  <c:v>34759</c:v>
                </c:pt>
                <c:pt idx="447">
                  <c:v>34790</c:v>
                </c:pt>
                <c:pt idx="448">
                  <c:v>34820</c:v>
                </c:pt>
                <c:pt idx="449">
                  <c:v>34851</c:v>
                </c:pt>
                <c:pt idx="450">
                  <c:v>34881</c:v>
                </c:pt>
                <c:pt idx="451">
                  <c:v>34912</c:v>
                </c:pt>
                <c:pt idx="452">
                  <c:v>34943</c:v>
                </c:pt>
                <c:pt idx="453">
                  <c:v>34973</c:v>
                </c:pt>
                <c:pt idx="454">
                  <c:v>35004</c:v>
                </c:pt>
                <c:pt idx="455">
                  <c:v>35034</c:v>
                </c:pt>
                <c:pt idx="456">
                  <c:v>35065</c:v>
                </c:pt>
                <c:pt idx="457">
                  <c:v>35096</c:v>
                </c:pt>
                <c:pt idx="458">
                  <c:v>35125</c:v>
                </c:pt>
                <c:pt idx="459">
                  <c:v>35156</c:v>
                </c:pt>
                <c:pt idx="460">
                  <c:v>35186</c:v>
                </c:pt>
                <c:pt idx="461">
                  <c:v>35217</c:v>
                </c:pt>
                <c:pt idx="462">
                  <c:v>35247</c:v>
                </c:pt>
                <c:pt idx="463">
                  <c:v>35278</c:v>
                </c:pt>
                <c:pt idx="464">
                  <c:v>35309</c:v>
                </c:pt>
                <c:pt idx="465">
                  <c:v>35339</c:v>
                </c:pt>
                <c:pt idx="466">
                  <c:v>35370</c:v>
                </c:pt>
                <c:pt idx="467">
                  <c:v>35400</c:v>
                </c:pt>
                <c:pt idx="468">
                  <c:v>35431</c:v>
                </c:pt>
                <c:pt idx="469">
                  <c:v>35462</c:v>
                </c:pt>
                <c:pt idx="470">
                  <c:v>35490</c:v>
                </c:pt>
                <c:pt idx="471">
                  <c:v>35521</c:v>
                </c:pt>
                <c:pt idx="472">
                  <c:v>35551</c:v>
                </c:pt>
                <c:pt idx="473">
                  <c:v>35582</c:v>
                </c:pt>
                <c:pt idx="474">
                  <c:v>35612</c:v>
                </c:pt>
                <c:pt idx="475">
                  <c:v>35643</c:v>
                </c:pt>
                <c:pt idx="476">
                  <c:v>35674</c:v>
                </c:pt>
                <c:pt idx="477">
                  <c:v>35704</c:v>
                </c:pt>
                <c:pt idx="478">
                  <c:v>35735</c:v>
                </c:pt>
                <c:pt idx="479">
                  <c:v>35765</c:v>
                </c:pt>
                <c:pt idx="480">
                  <c:v>35796</c:v>
                </c:pt>
                <c:pt idx="481">
                  <c:v>35827</c:v>
                </c:pt>
                <c:pt idx="482">
                  <c:v>35855</c:v>
                </c:pt>
                <c:pt idx="483">
                  <c:v>35886</c:v>
                </c:pt>
                <c:pt idx="484">
                  <c:v>35916</c:v>
                </c:pt>
                <c:pt idx="485">
                  <c:v>35947</c:v>
                </c:pt>
                <c:pt idx="486">
                  <c:v>35977</c:v>
                </c:pt>
                <c:pt idx="487">
                  <c:v>36008</c:v>
                </c:pt>
                <c:pt idx="488">
                  <c:v>36039</c:v>
                </c:pt>
                <c:pt idx="489">
                  <c:v>36069</c:v>
                </c:pt>
                <c:pt idx="490">
                  <c:v>36100</c:v>
                </c:pt>
                <c:pt idx="491">
                  <c:v>36130</c:v>
                </c:pt>
                <c:pt idx="492">
                  <c:v>36161</c:v>
                </c:pt>
                <c:pt idx="493">
                  <c:v>36192</c:v>
                </c:pt>
                <c:pt idx="494">
                  <c:v>36220</c:v>
                </c:pt>
                <c:pt idx="495">
                  <c:v>36251</c:v>
                </c:pt>
                <c:pt idx="496">
                  <c:v>36281</c:v>
                </c:pt>
                <c:pt idx="497">
                  <c:v>36312</c:v>
                </c:pt>
                <c:pt idx="498">
                  <c:v>36342</c:v>
                </c:pt>
                <c:pt idx="499">
                  <c:v>36373</c:v>
                </c:pt>
                <c:pt idx="500">
                  <c:v>36404</c:v>
                </c:pt>
                <c:pt idx="501">
                  <c:v>36434</c:v>
                </c:pt>
                <c:pt idx="502">
                  <c:v>36465</c:v>
                </c:pt>
                <c:pt idx="503">
                  <c:v>36495</c:v>
                </c:pt>
                <c:pt idx="504">
                  <c:v>36526</c:v>
                </c:pt>
                <c:pt idx="505">
                  <c:v>36557</c:v>
                </c:pt>
                <c:pt idx="506">
                  <c:v>36586</c:v>
                </c:pt>
                <c:pt idx="507">
                  <c:v>36617</c:v>
                </c:pt>
                <c:pt idx="508">
                  <c:v>36647</c:v>
                </c:pt>
                <c:pt idx="509">
                  <c:v>36678</c:v>
                </c:pt>
                <c:pt idx="510">
                  <c:v>36708</c:v>
                </c:pt>
                <c:pt idx="511">
                  <c:v>36739</c:v>
                </c:pt>
                <c:pt idx="512">
                  <c:v>36770</c:v>
                </c:pt>
                <c:pt idx="513">
                  <c:v>36800</c:v>
                </c:pt>
                <c:pt idx="514">
                  <c:v>36831</c:v>
                </c:pt>
                <c:pt idx="515">
                  <c:v>36861</c:v>
                </c:pt>
                <c:pt idx="516">
                  <c:v>36892</c:v>
                </c:pt>
                <c:pt idx="517">
                  <c:v>36923</c:v>
                </c:pt>
                <c:pt idx="518">
                  <c:v>36951</c:v>
                </c:pt>
                <c:pt idx="519">
                  <c:v>36982</c:v>
                </c:pt>
                <c:pt idx="520">
                  <c:v>37012</c:v>
                </c:pt>
                <c:pt idx="521">
                  <c:v>37043</c:v>
                </c:pt>
                <c:pt idx="522">
                  <c:v>37073</c:v>
                </c:pt>
                <c:pt idx="523">
                  <c:v>37104</c:v>
                </c:pt>
                <c:pt idx="524">
                  <c:v>37135</c:v>
                </c:pt>
                <c:pt idx="525">
                  <c:v>37165</c:v>
                </c:pt>
                <c:pt idx="526">
                  <c:v>37196</c:v>
                </c:pt>
                <c:pt idx="527">
                  <c:v>37226</c:v>
                </c:pt>
                <c:pt idx="528">
                  <c:v>37257</c:v>
                </c:pt>
                <c:pt idx="529">
                  <c:v>37288</c:v>
                </c:pt>
                <c:pt idx="530">
                  <c:v>37316</c:v>
                </c:pt>
                <c:pt idx="531">
                  <c:v>37347</c:v>
                </c:pt>
                <c:pt idx="532">
                  <c:v>37377</c:v>
                </c:pt>
                <c:pt idx="533">
                  <c:v>37408</c:v>
                </c:pt>
                <c:pt idx="534">
                  <c:v>37438</c:v>
                </c:pt>
                <c:pt idx="535">
                  <c:v>37469</c:v>
                </c:pt>
                <c:pt idx="536">
                  <c:v>37500</c:v>
                </c:pt>
                <c:pt idx="537">
                  <c:v>37530</c:v>
                </c:pt>
                <c:pt idx="538">
                  <c:v>37561</c:v>
                </c:pt>
                <c:pt idx="539">
                  <c:v>37591</c:v>
                </c:pt>
                <c:pt idx="540">
                  <c:v>37622</c:v>
                </c:pt>
                <c:pt idx="541">
                  <c:v>37653</c:v>
                </c:pt>
                <c:pt idx="542">
                  <c:v>37681</c:v>
                </c:pt>
                <c:pt idx="543">
                  <c:v>37712</c:v>
                </c:pt>
                <c:pt idx="544">
                  <c:v>37742</c:v>
                </c:pt>
                <c:pt idx="545">
                  <c:v>37773</c:v>
                </c:pt>
                <c:pt idx="546">
                  <c:v>37803</c:v>
                </c:pt>
                <c:pt idx="547">
                  <c:v>37834</c:v>
                </c:pt>
                <c:pt idx="548">
                  <c:v>37865</c:v>
                </c:pt>
                <c:pt idx="549">
                  <c:v>37895</c:v>
                </c:pt>
                <c:pt idx="550">
                  <c:v>37926</c:v>
                </c:pt>
                <c:pt idx="551">
                  <c:v>37956</c:v>
                </c:pt>
                <c:pt idx="552">
                  <c:v>37987</c:v>
                </c:pt>
                <c:pt idx="553">
                  <c:v>38018</c:v>
                </c:pt>
                <c:pt idx="554">
                  <c:v>38047</c:v>
                </c:pt>
                <c:pt idx="555">
                  <c:v>38078</c:v>
                </c:pt>
                <c:pt idx="556">
                  <c:v>38108</c:v>
                </c:pt>
                <c:pt idx="557">
                  <c:v>38139</c:v>
                </c:pt>
                <c:pt idx="558">
                  <c:v>38169</c:v>
                </c:pt>
                <c:pt idx="559">
                  <c:v>38200</c:v>
                </c:pt>
                <c:pt idx="560">
                  <c:v>38231</c:v>
                </c:pt>
                <c:pt idx="561">
                  <c:v>38261</c:v>
                </c:pt>
                <c:pt idx="562">
                  <c:v>38292</c:v>
                </c:pt>
                <c:pt idx="563">
                  <c:v>38322</c:v>
                </c:pt>
                <c:pt idx="564">
                  <c:v>38353</c:v>
                </c:pt>
                <c:pt idx="565">
                  <c:v>38384</c:v>
                </c:pt>
                <c:pt idx="566">
                  <c:v>38412</c:v>
                </c:pt>
                <c:pt idx="567">
                  <c:v>38443</c:v>
                </c:pt>
                <c:pt idx="568">
                  <c:v>38473</c:v>
                </c:pt>
                <c:pt idx="569">
                  <c:v>38504</c:v>
                </c:pt>
                <c:pt idx="570">
                  <c:v>38534</c:v>
                </c:pt>
                <c:pt idx="571">
                  <c:v>38565</c:v>
                </c:pt>
                <c:pt idx="572">
                  <c:v>38596</c:v>
                </c:pt>
                <c:pt idx="573">
                  <c:v>38626</c:v>
                </c:pt>
                <c:pt idx="574">
                  <c:v>38657</c:v>
                </c:pt>
                <c:pt idx="575">
                  <c:v>38687</c:v>
                </c:pt>
                <c:pt idx="576">
                  <c:v>38718</c:v>
                </c:pt>
                <c:pt idx="577">
                  <c:v>38749</c:v>
                </c:pt>
                <c:pt idx="578">
                  <c:v>38777</c:v>
                </c:pt>
                <c:pt idx="579">
                  <c:v>38808</c:v>
                </c:pt>
                <c:pt idx="580">
                  <c:v>38838</c:v>
                </c:pt>
                <c:pt idx="581">
                  <c:v>38869</c:v>
                </c:pt>
                <c:pt idx="582">
                  <c:v>38899</c:v>
                </c:pt>
                <c:pt idx="583">
                  <c:v>38930</c:v>
                </c:pt>
                <c:pt idx="584">
                  <c:v>38961</c:v>
                </c:pt>
                <c:pt idx="585">
                  <c:v>38991</c:v>
                </c:pt>
                <c:pt idx="586">
                  <c:v>39022</c:v>
                </c:pt>
                <c:pt idx="587">
                  <c:v>39052</c:v>
                </c:pt>
                <c:pt idx="588">
                  <c:v>39083</c:v>
                </c:pt>
                <c:pt idx="589">
                  <c:v>39114</c:v>
                </c:pt>
                <c:pt idx="590">
                  <c:v>39142</c:v>
                </c:pt>
                <c:pt idx="591">
                  <c:v>39173</c:v>
                </c:pt>
                <c:pt idx="592">
                  <c:v>39203</c:v>
                </c:pt>
                <c:pt idx="593">
                  <c:v>39234</c:v>
                </c:pt>
                <c:pt idx="594">
                  <c:v>39264</c:v>
                </c:pt>
                <c:pt idx="595">
                  <c:v>39295</c:v>
                </c:pt>
                <c:pt idx="596">
                  <c:v>39326</c:v>
                </c:pt>
                <c:pt idx="597">
                  <c:v>39356</c:v>
                </c:pt>
                <c:pt idx="598">
                  <c:v>39387</c:v>
                </c:pt>
                <c:pt idx="599">
                  <c:v>39417</c:v>
                </c:pt>
                <c:pt idx="600">
                  <c:v>39448</c:v>
                </c:pt>
                <c:pt idx="601">
                  <c:v>39479</c:v>
                </c:pt>
                <c:pt idx="602">
                  <c:v>39508</c:v>
                </c:pt>
                <c:pt idx="603">
                  <c:v>39539</c:v>
                </c:pt>
                <c:pt idx="604">
                  <c:v>39569</c:v>
                </c:pt>
                <c:pt idx="605">
                  <c:v>39600</c:v>
                </c:pt>
                <c:pt idx="606">
                  <c:v>39630</c:v>
                </c:pt>
                <c:pt idx="607">
                  <c:v>39661</c:v>
                </c:pt>
                <c:pt idx="608">
                  <c:v>39692</c:v>
                </c:pt>
                <c:pt idx="609">
                  <c:v>39722</c:v>
                </c:pt>
                <c:pt idx="610">
                  <c:v>39753</c:v>
                </c:pt>
                <c:pt idx="611">
                  <c:v>39783</c:v>
                </c:pt>
                <c:pt idx="612">
                  <c:v>39814</c:v>
                </c:pt>
                <c:pt idx="613">
                  <c:v>39845</c:v>
                </c:pt>
                <c:pt idx="614">
                  <c:v>39873</c:v>
                </c:pt>
                <c:pt idx="615">
                  <c:v>39904</c:v>
                </c:pt>
                <c:pt idx="616">
                  <c:v>39934</c:v>
                </c:pt>
                <c:pt idx="617">
                  <c:v>39965</c:v>
                </c:pt>
                <c:pt idx="618">
                  <c:v>39995</c:v>
                </c:pt>
                <c:pt idx="619">
                  <c:v>40026</c:v>
                </c:pt>
                <c:pt idx="620">
                  <c:v>40057</c:v>
                </c:pt>
                <c:pt idx="621">
                  <c:v>40087</c:v>
                </c:pt>
                <c:pt idx="622">
                  <c:v>40118</c:v>
                </c:pt>
                <c:pt idx="623">
                  <c:v>40148</c:v>
                </c:pt>
                <c:pt idx="624">
                  <c:v>40179</c:v>
                </c:pt>
                <c:pt idx="625">
                  <c:v>40210</c:v>
                </c:pt>
                <c:pt idx="626">
                  <c:v>40238</c:v>
                </c:pt>
                <c:pt idx="627">
                  <c:v>40269</c:v>
                </c:pt>
                <c:pt idx="628">
                  <c:v>40299</c:v>
                </c:pt>
                <c:pt idx="629">
                  <c:v>40330</c:v>
                </c:pt>
                <c:pt idx="630">
                  <c:v>40360</c:v>
                </c:pt>
                <c:pt idx="631">
                  <c:v>40391</c:v>
                </c:pt>
                <c:pt idx="632">
                  <c:v>40422</c:v>
                </c:pt>
                <c:pt idx="633">
                  <c:v>40452</c:v>
                </c:pt>
                <c:pt idx="634">
                  <c:v>40483</c:v>
                </c:pt>
                <c:pt idx="635">
                  <c:v>40513</c:v>
                </c:pt>
                <c:pt idx="636">
                  <c:v>40544</c:v>
                </c:pt>
                <c:pt idx="637">
                  <c:v>40575</c:v>
                </c:pt>
                <c:pt idx="638">
                  <c:v>40603</c:v>
                </c:pt>
                <c:pt idx="639">
                  <c:v>40634</c:v>
                </c:pt>
                <c:pt idx="640">
                  <c:v>40664</c:v>
                </c:pt>
                <c:pt idx="641">
                  <c:v>40695</c:v>
                </c:pt>
                <c:pt idx="642">
                  <c:v>40725</c:v>
                </c:pt>
                <c:pt idx="643">
                  <c:v>40756</c:v>
                </c:pt>
                <c:pt idx="644">
                  <c:v>40787</c:v>
                </c:pt>
                <c:pt idx="645">
                  <c:v>40817</c:v>
                </c:pt>
                <c:pt idx="646">
                  <c:v>40848</c:v>
                </c:pt>
                <c:pt idx="647">
                  <c:v>40878</c:v>
                </c:pt>
                <c:pt idx="648">
                  <c:v>40909</c:v>
                </c:pt>
                <c:pt idx="649">
                  <c:v>40940</c:v>
                </c:pt>
                <c:pt idx="650">
                  <c:v>40969</c:v>
                </c:pt>
                <c:pt idx="651">
                  <c:v>41000</c:v>
                </c:pt>
                <c:pt idx="652">
                  <c:v>41030</c:v>
                </c:pt>
                <c:pt idx="653">
                  <c:v>41061</c:v>
                </c:pt>
                <c:pt idx="654">
                  <c:v>41091</c:v>
                </c:pt>
                <c:pt idx="655">
                  <c:v>41122</c:v>
                </c:pt>
                <c:pt idx="656">
                  <c:v>41153</c:v>
                </c:pt>
                <c:pt idx="657">
                  <c:v>41183</c:v>
                </c:pt>
                <c:pt idx="658">
                  <c:v>41214</c:v>
                </c:pt>
                <c:pt idx="659">
                  <c:v>41244</c:v>
                </c:pt>
                <c:pt idx="660">
                  <c:v>41275</c:v>
                </c:pt>
                <c:pt idx="661">
                  <c:v>41306</c:v>
                </c:pt>
                <c:pt idx="662">
                  <c:v>41334</c:v>
                </c:pt>
                <c:pt idx="663">
                  <c:v>41365</c:v>
                </c:pt>
                <c:pt idx="664">
                  <c:v>41395</c:v>
                </c:pt>
                <c:pt idx="665">
                  <c:v>41426</c:v>
                </c:pt>
                <c:pt idx="666">
                  <c:v>41456</c:v>
                </c:pt>
                <c:pt idx="667">
                  <c:v>41487</c:v>
                </c:pt>
                <c:pt idx="668">
                  <c:v>41518</c:v>
                </c:pt>
                <c:pt idx="669">
                  <c:v>41548</c:v>
                </c:pt>
                <c:pt idx="670">
                  <c:v>41579</c:v>
                </c:pt>
                <c:pt idx="671">
                  <c:v>41609</c:v>
                </c:pt>
                <c:pt idx="672">
                  <c:v>41640</c:v>
                </c:pt>
                <c:pt idx="673">
                  <c:v>41671</c:v>
                </c:pt>
                <c:pt idx="674">
                  <c:v>41699</c:v>
                </c:pt>
                <c:pt idx="675">
                  <c:v>41730</c:v>
                </c:pt>
                <c:pt idx="676">
                  <c:v>41760</c:v>
                </c:pt>
                <c:pt idx="677">
                  <c:v>41791</c:v>
                </c:pt>
                <c:pt idx="678">
                  <c:v>41821</c:v>
                </c:pt>
                <c:pt idx="679">
                  <c:v>41852</c:v>
                </c:pt>
                <c:pt idx="680">
                  <c:v>41883</c:v>
                </c:pt>
                <c:pt idx="681">
                  <c:v>41913</c:v>
                </c:pt>
                <c:pt idx="682">
                  <c:v>41944</c:v>
                </c:pt>
                <c:pt idx="683">
                  <c:v>41974</c:v>
                </c:pt>
                <c:pt idx="684">
                  <c:v>42005</c:v>
                </c:pt>
                <c:pt idx="685">
                  <c:v>42036</c:v>
                </c:pt>
                <c:pt idx="686">
                  <c:v>42064</c:v>
                </c:pt>
                <c:pt idx="687">
                  <c:v>42095</c:v>
                </c:pt>
                <c:pt idx="688">
                  <c:v>42125</c:v>
                </c:pt>
                <c:pt idx="689">
                  <c:v>42156</c:v>
                </c:pt>
                <c:pt idx="690">
                  <c:v>42186</c:v>
                </c:pt>
                <c:pt idx="691">
                  <c:v>42217</c:v>
                </c:pt>
                <c:pt idx="692">
                  <c:v>42248</c:v>
                </c:pt>
                <c:pt idx="693">
                  <c:v>42278</c:v>
                </c:pt>
                <c:pt idx="694">
                  <c:v>42309</c:v>
                </c:pt>
                <c:pt idx="695">
                  <c:v>42339</c:v>
                </c:pt>
                <c:pt idx="696">
                  <c:v>42370</c:v>
                </c:pt>
                <c:pt idx="697">
                  <c:v>42401</c:v>
                </c:pt>
                <c:pt idx="698">
                  <c:v>42430</c:v>
                </c:pt>
                <c:pt idx="699">
                  <c:v>42461</c:v>
                </c:pt>
                <c:pt idx="700">
                  <c:v>42491</c:v>
                </c:pt>
                <c:pt idx="701">
                  <c:v>42522</c:v>
                </c:pt>
                <c:pt idx="702">
                  <c:v>42552</c:v>
                </c:pt>
                <c:pt idx="703">
                  <c:v>42583</c:v>
                </c:pt>
                <c:pt idx="704">
                  <c:v>42614</c:v>
                </c:pt>
                <c:pt idx="705">
                  <c:v>42644</c:v>
                </c:pt>
                <c:pt idx="706">
                  <c:v>42675</c:v>
                </c:pt>
                <c:pt idx="707">
                  <c:v>42705</c:v>
                </c:pt>
                <c:pt idx="708">
                  <c:v>42736</c:v>
                </c:pt>
                <c:pt idx="709">
                  <c:v>42767</c:v>
                </c:pt>
                <c:pt idx="710">
                  <c:v>42795</c:v>
                </c:pt>
                <c:pt idx="711">
                  <c:v>42826</c:v>
                </c:pt>
                <c:pt idx="712">
                  <c:v>42856</c:v>
                </c:pt>
                <c:pt idx="713">
                  <c:v>42887</c:v>
                </c:pt>
                <c:pt idx="714">
                  <c:v>42917</c:v>
                </c:pt>
                <c:pt idx="715">
                  <c:v>42948</c:v>
                </c:pt>
                <c:pt idx="716">
                  <c:v>42979</c:v>
                </c:pt>
                <c:pt idx="717">
                  <c:v>43009</c:v>
                </c:pt>
                <c:pt idx="718">
                  <c:v>43040</c:v>
                </c:pt>
                <c:pt idx="719">
                  <c:v>43070</c:v>
                </c:pt>
                <c:pt idx="720">
                  <c:v>43101</c:v>
                </c:pt>
                <c:pt idx="721">
                  <c:v>43132</c:v>
                </c:pt>
                <c:pt idx="722">
                  <c:v>43160</c:v>
                </c:pt>
                <c:pt idx="723">
                  <c:v>43191</c:v>
                </c:pt>
                <c:pt idx="724">
                  <c:v>43221</c:v>
                </c:pt>
                <c:pt idx="725">
                  <c:v>43252</c:v>
                </c:pt>
                <c:pt idx="726">
                  <c:v>43282</c:v>
                </c:pt>
                <c:pt idx="727">
                  <c:v>43313</c:v>
                </c:pt>
                <c:pt idx="728">
                  <c:v>43344</c:v>
                </c:pt>
                <c:pt idx="729">
                  <c:v>43374</c:v>
                </c:pt>
                <c:pt idx="730">
                  <c:v>43405</c:v>
                </c:pt>
                <c:pt idx="731">
                  <c:v>43435</c:v>
                </c:pt>
                <c:pt idx="732">
                  <c:v>43466</c:v>
                </c:pt>
                <c:pt idx="733">
                  <c:v>43497</c:v>
                </c:pt>
                <c:pt idx="734">
                  <c:v>43525</c:v>
                </c:pt>
                <c:pt idx="735">
                  <c:v>43556</c:v>
                </c:pt>
                <c:pt idx="736">
                  <c:v>43586</c:v>
                </c:pt>
                <c:pt idx="737">
                  <c:v>43617</c:v>
                </c:pt>
                <c:pt idx="738">
                  <c:v>43647</c:v>
                </c:pt>
                <c:pt idx="739">
                  <c:v>43678</c:v>
                </c:pt>
                <c:pt idx="740">
                  <c:v>43709</c:v>
                </c:pt>
                <c:pt idx="741">
                  <c:v>43739</c:v>
                </c:pt>
                <c:pt idx="742">
                  <c:v>43770</c:v>
                </c:pt>
                <c:pt idx="743">
                  <c:v>43800</c:v>
                </c:pt>
                <c:pt idx="744">
                  <c:v>43831</c:v>
                </c:pt>
                <c:pt idx="745">
                  <c:v>43862</c:v>
                </c:pt>
                <c:pt idx="746">
                  <c:v>43891</c:v>
                </c:pt>
                <c:pt idx="747">
                  <c:v>43922</c:v>
                </c:pt>
                <c:pt idx="748">
                  <c:v>43952</c:v>
                </c:pt>
                <c:pt idx="749">
                  <c:v>43983</c:v>
                </c:pt>
                <c:pt idx="750">
                  <c:v>44013</c:v>
                </c:pt>
                <c:pt idx="751">
                  <c:v>44044</c:v>
                </c:pt>
                <c:pt idx="752">
                  <c:v>44075</c:v>
                </c:pt>
                <c:pt idx="753">
                  <c:v>44105</c:v>
                </c:pt>
                <c:pt idx="754">
                  <c:v>44136</c:v>
                </c:pt>
                <c:pt idx="755">
                  <c:v>44166</c:v>
                </c:pt>
                <c:pt idx="756">
                  <c:v>44197</c:v>
                </c:pt>
                <c:pt idx="757">
                  <c:v>44228</c:v>
                </c:pt>
                <c:pt idx="758">
                  <c:v>44256</c:v>
                </c:pt>
                <c:pt idx="759">
                  <c:v>44287</c:v>
                </c:pt>
                <c:pt idx="760">
                  <c:v>44317</c:v>
                </c:pt>
                <c:pt idx="761">
                  <c:v>44348</c:v>
                </c:pt>
                <c:pt idx="762">
                  <c:v>44378</c:v>
                </c:pt>
                <c:pt idx="763">
                  <c:v>44409</c:v>
                </c:pt>
                <c:pt idx="764">
                  <c:v>44440</c:v>
                </c:pt>
                <c:pt idx="765">
                  <c:v>44470</c:v>
                </c:pt>
                <c:pt idx="766">
                  <c:v>44501</c:v>
                </c:pt>
                <c:pt idx="767">
                  <c:v>44531</c:v>
                </c:pt>
                <c:pt idx="768">
                  <c:v>44562</c:v>
                </c:pt>
                <c:pt idx="769">
                  <c:v>44593</c:v>
                </c:pt>
                <c:pt idx="770">
                  <c:v>44621</c:v>
                </c:pt>
                <c:pt idx="771">
                  <c:v>44652</c:v>
                </c:pt>
                <c:pt idx="772">
                  <c:v>44682</c:v>
                </c:pt>
                <c:pt idx="773">
                  <c:v>44713</c:v>
                </c:pt>
                <c:pt idx="774">
                  <c:v>44743</c:v>
                </c:pt>
                <c:pt idx="775">
                  <c:v>44774</c:v>
                </c:pt>
                <c:pt idx="776">
                  <c:v>44805</c:v>
                </c:pt>
                <c:pt idx="777">
                  <c:v>44835</c:v>
                </c:pt>
                <c:pt idx="778">
                  <c:v>44866</c:v>
                </c:pt>
                <c:pt idx="779">
                  <c:v>44896</c:v>
                </c:pt>
                <c:pt idx="780">
                  <c:v>44927</c:v>
                </c:pt>
                <c:pt idx="781">
                  <c:v>44958</c:v>
                </c:pt>
                <c:pt idx="782">
                  <c:v>44986</c:v>
                </c:pt>
                <c:pt idx="783">
                  <c:v>45017</c:v>
                </c:pt>
                <c:pt idx="784">
                  <c:v>45047</c:v>
                </c:pt>
                <c:pt idx="785">
                  <c:v>45078</c:v>
                </c:pt>
                <c:pt idx="786">
                  <c:v>45108</c:v>
                </c:pt>
                <c:pt idx="787">
                  <c:v>45139</c:v>
                </c:pt>
                <c:pt idx="788">
                  <c:v>45170</c:v>
                </c:pt>
                <c:pt idx="789">
                  <c:v>45200</c:v>
                </c:pt>
                <c:pt idx="790">
                  <c:v>45231</c:v>
                </c:pt>
                <c:pt idx="791">
                  <c:v>45261</c:v>
                </c:pt>
                <c:pt idx="792">
                  <c:v>45292</c:v>
                </c:pt>
                <c:pt idx="793">
                  <c:v>45323</c:v>
                </c:pt>
                <c:pt idx="794">
                  <c:v>45352</c:v>
                </c:pt>
                <c:pt idx="795">
                  <c:v>45383</c:v>
                </c:pt>
                <c:pt idx="796">
                  <c:v>45413</c:v>
                </c:pt>
                <c:pt idx="797">
                  <c:v>45444</c:v>
                </c:pt>
                <c:pt idx="798">
                  <c:v>45474</c:v>
                </c:pt>
                <c:pt idx="799">
                  <c:v>45505</c:v>
                </c:pt>
                <c:pt idx="800">
                  <c:v>45536</c:v>
                </c:pt>
                <c:pt idx="801">
                  <c:v>45566</c:v>
                </c:pt>
                <c:pt idx="802">
                  <c:v>45597</c:v>
                </c:pt>
                <c:pt idx="803">
                  <c:v>45627</c:v>
                </c:pt>
                <c:pt idx="804">
                  <c:v>45658</c:v>
                </c:pt>
                <c:pt idx="805">
                  <c:v>45689</c:v>
                </c:pt>
                <c:pt idx="806">
                  <c:v>45717</c:v>
                </c:pt>
                <c:pt idx="807">
                  <c:v>45748</c:v>
                </c:pt>
                <c:pt idx="808">
                  <c:v>45778</c:v>
                </c:pt>
                <c:pt idx="809">
                  <c:v>45809</c:v>
                </c:pt>
                <c:pt idx="810">
                  <c:v>45839</c:v>
                </c:pt>
                <c:pt idx="811">
                  <c:v>45870</c:v>
                </c:pt>
                <c:pt idx="812">
                  <c:v>45901</c:v>
                </c:pt>
                <c:pt idx="813">
                  <c:v>45931</c:v>
                </c:pt>
                <c:pt idx="814">
                  <c:v>45962</c:v>
                </c:pt>
                <c:pt idx="815">
                  <c:v>45992</c:v>
                </c:pt>
                <c:pt idx="816">
                  <c:v>46023</c:v>
                </c:pt>
                <c:pt idx="817">
                  <c:v>46054</c:v>
                </c:pt>
                <c:pt idx="818">
                  <c:v>46082</c:v>
                </c:pt>
                <c:pt idx="819">
                  <c:v>46113</c:v>
                </c:pt>
                <c:pt idx="820">
                  <c:v>46143</c:v>
                </c:pt>
                <c:pt idx="821">
                  <c:v>46174</c:v>
                </c:pt>
                <c:pt idx="822">
                  <c:v>46204</c:v>
                </c:pt>
                <c:pt idx="823">
                  <c:v>46235</c:v>
                </c:pt>
                <c:pt idx="824">
                  <c:v>46266</c:v>
                </c:pt>
                <c:pt idx="825">
                  <c:v>46296</c:v>
                </c:pt>
                <c:pt idx="826">
                  <c:v>46327</c:v>
                </c:pt>
                <c:pt idx="827">
                  <c:v>46357</c:v>
                </c:pt>
                <c:pt idx="828">
                  <c:v>46388</c:v>
                </c:pt>
                <c:pt idx="829">
                  <c:v>46419</c:v>
                </c:pt>
                <c:pt idx="830">
                  <c:v>46447</c:v>
                </c:pt>
                <c:pt idx="831">
                  <c:v>46478</c:v>
                </c:pt>
                <c:pt idx="832">
                  <c:v>46508</c:v>
                </c:pt>
                <c:pt idx="833">
                  <c:v>46539</c:v>
                </c:pt>
                <c:pt idx="834">
                  <c:v>46569</c:v>
                </c:pt>
                <c:pt idx="835">
                  <c:v>46600</c:v>
                </c:pt>
                <c:pt idx="836">
                  <c:v>46631</c:v>
                </c:pt>
                <c:pt idx="837">
                  <c:v>46661</c:v>
                </c:pt>
                <c:pt idx="838">
                  <c:v>46692</c:v>
                </c:pt>
                <c:pt idx="839">
                  <c:v>46722</c:v>
                </c:pt>
                <c:pt idx="840">
                  <c:v>46753</c:v>
                </c:pt>
                <c:pt idx="841">
                  <c:v>46784</c:v>
                </c:pt>
                <c:pt idx="842">
                  <c:v>46813</c:v>
                </c:pt>
                <c:pt idx="843">
                  <c:v>46844</c:v>
                </c:pt>
                <c:pt idx="844">
                  <c:v>46874</c:v>
                </c:pt>
                <c:pt idx="845">
                  <c:v>46905</c:v>
                </c:pt>
                <c:pt idx="846">
                  <c:v>46935</c:v>
                </c:pt>
                <c:pt idx="847">
                  <c:v>46966</c:v>
                </c:pt>
                <c:pt idx="848">
                  <c:v>46997</c:v>
                </c:pt>
                <c:pt idx="849">
                  <c:v>47027</c:v>
                </c:pt>
                <c:pt idx="850">
                  <c:v>47058</c:v>
                </c:pt>
                <c:pt idx="851">
                  <c:v>47088</c:v>
                </c:pt>
                <c:pt idx="852">
                  <c:v>47119</c:v>
                </c:pt>
                <c:pt idx="853">
                  <c:v>47150</c:v>
                </c:pt>
                <c:pt idx="854">
                  <c:v>47178</c:v>
                </c:pt>
                <c:pt idx="855">
                  <c:v>47209</c:v>
                </c:pt>
                <c:pt idx="856">
                  <c:v>47239</c:v>
                </c:pt>
                <c:pt idx="857">
                  <c:v>47270</c:v>
                </c:pt>
                <c:pt idx="858">
                  <c:v>47300</c:v>
                </c:pt>
                <c:pt idx="859">
                  <c:v>47331</c:v>
                </c:pt>
                <c:pt idx="860">
                  <c:v>47362</c:v>
                </c:pt>
                <c:pt idx="861">
                  <c:v>47392</c:v>
                </c:pt>
                <c:pt idx="862">
                  <c:v>47423</c:v>
                </c:pt>
                <c:pt idx="863">
                  <c:v>47453</c:v>
                </c:pt>
                <c:pt idx="864">
                  <c:v>47484</c:v>
                </c:pt>
                <c:pt idx="865">
                  <c:v>47515</c:v>
                </c:pt>
                <c:pt idx="866">
                  <c:v>47543</c:v>
                </c:pt>
                <c:pt idx="867">
                  <c:v>47574</c:v>
                </c:pt>
                <c:pt idx="868">
                  <c:v>47604</c:v>
                </c:pt>
                <c:pt idx="869">
                  <c:v>47635</c:v>
                </c:pt>
                <c:pt idx="870">
                  <c:v>47665</c:v>
                </c:pt>
                <c:pt idx="871">
                  <c:v>47696</c:v>
                </c:pt>
                <c:pt idx="872">
                  <c:v>47727</c:v>
                </c:pt>
                <c:pt idx="873">
                  <c:v>47757</c:v>
                </c:pt>
                <c:pt idx="874">
                  <c:v>47788</c:v>
                </c:pt>
                <c:pt idx="875">
                  <c:v>47818</c:v>
                </c:pt>
                <c:pt idx="876">
                  <c:v>47849</c:v>
                </c:pt>
                <c:pt idx="877">
                  <c:v>47880</c:v>
                </c:pt>
                <c:pt idx="878">
                  <c:v>47908</c:v>
                </c:pt>
                <c:pt idx="879">
                  <c:v>47939</c:v>
                </c:pt>
                <c:pt idx="880">
                  <c:v>47969</c:v>
                </c:pt>
                <c:pt idx="881">
                  <c:v>48000</c:v>
                </c:pt>
                <c:pt idx="882">
                  <c:v>48030</c:v>
                </c:pt>
                <c:pt idx="883">
                  <c:v>48061</c:v>
                </c:pt>
                <c:pt idx="884">
                  <c:v>48092</c:v>
                </c:pt>
                <c:pt idx="885">
                  <c:v>48122</c:v>
                </c:pt>
                <c:pt idx="886">
                  <c:v>48153</c:v>
                </c:pt>
                <c:pt idx="887">
                  <c:v>48183</c:v>
                </c:pt>
                <c:pt idx="888">
                  <c:v>48214</c:v>
                </c:pt>
                <c:pt idx="889">
                  <c:v>48245</c:v>
                </c:pt>
                <c:pt idx="890">
                  <c:v>48274</c:v>
                </c:pt>
                <c:pt idx="891">
                  <c:v>48305</c:v>
                </c:pt>
                <c:pt idx="892">
                  <c:v>48335</c:v>
                </c:pt>
                <c:pt idx="893">
                  <c:v>48366</c:v>
                </c:pt>
                <c:pt idx="894">
                  <c:v>48396</c:v>
                </c:pt>
                <c:pt idx="895">
                  <c:v>48427</c:v>
                </c:pt>
                <c:pt idx="896">
                  <c:v>48458</c:v>
                </c:pt>
                <c:pt idx="897">
                  <c:v>48488</c:v>
                </c:pt>
                <c:pt idx="898">
                  <c:v>48519</c:v>
                </c:pt>
                <c:pt idx="899">
                  <c:v>48549</c:v>
                </c:pt>
                <c:pt idx="900">
                  <c:v>48580</c:v>
                </c:pt>
                <c:pt idx="901">
                  <c:v>48611</c:v>
                </c:pt>
                <c:pt idx="902">
                  <c:v>48639</c:v>
                </c:pt>
                <c:pt idx="903">
                  <c:v>48670</c:v>
                </c:pt>
                <c:pt idx="904">
                  <c:v>48700</c:v>
                </c:pt>
                <c:pt idx="905">
                  <c:v>48731</c:v>
                </c:pt>
                <c:pt idx="906">
                  <c:v>48761</c:v>
                </c:pt>
                <c:pt idx="907">
                  <c:v>48792</c:v>
                </c:pt>
                <c:pt idx="908">
                  <c:v>48823</c:v>
                </c:pt>
                <c:pt idx="909">
                  <c:v>48853</c:v>
                </c:pt>
                <c:pt idx="910">
                  <c:v>48884</c:v>
                </c:pt>
                <c:pt idx="911">
                  <c:v>48914</c:v>
                </c:pt>
                <c:pt idx="912">
                  <c:v>48945</c:v>
                </c:pt>
                <c:pt idx="913">
                  <c:v>48976</c:v>
                </c:pt>
                <c:pt idx="914">
                  <c:v>49004</c:v>
                </c:pt>
                <c:pt idx="915">
                  <c:v>49035</c:v>
                </c:pt>
                <c:pt idx="916">
                  <c:v>49065</c:v>
                </c:pt>
                <c:pt idx="917">
                  <c:v>49096</c:v>
                </c:pt>
                <c:pt idx="918">
                  <c:v>49126</c:v>
                </c:pt>
                <c:pt idx="919">
                  <c:v>49157</c:v>
                </c:pt>
                <c:pt idx="920">
                  <c:v>49188</c:v>
                </c:pt>
                <c:pt idx="921">
                  <c:v>49218</c:v>
                </c:pt>
                <c:pt idx="922">
                  <c:v>49249</c:v>
                </c:pt>
                <c:pt idx="923">
                  <c:v>49279</c:v>
                </c:pt>
                <c:pt idx="924">
                  <c:v>49310</c:v>
                </c:pt>
              </c:numCache>
            </c:numRef>
          </c:xVal>
          <c:yVal>
            <c:numRef>
              <c:f>KeelingKurve!$B$26:$B$950</c:f>
              <c:numCache>
                <c:formatCode>#,##0.000</c:formatCode>
                <c:ptCount val="925"/>
                <c:pt idx="2">
                  <c:v>315.70999999999998</c:v>
                </c:pt>
                <c:pt idx="3">
                  <c:v>317.45</c:v>
                </c:pt>
                <c:pt idx="4">
                  <c:v>317.51</c:v>
                </c:pt>
                <c:pt idx="5">
                  <c:v>317.27</c:v>
                </c:pt>
                <c:pt idx="6">
                  <c:v>315.87</c:v>
                </c:pt>
                <c:pt idx="7">
                  <c:v>314.93</c:v>
                </c:pt>
                <c:pt idx="8">
                  <c:v>313.20999999999998</c:v>
                </c:pt>
                <c:pt idx="9">
                  <c:v>312.42</c:v>
                </c:pt>
                <c:pt idx="10">
                  <c:v>313.33</c:v>
                </c:pt>
                <c:pt idx="11">
                  <c:v>314.67</c:v>
                </c:pt>
                <c:pt idx="12">
                  <c:v>315.58</c:v>
                </c:pt>
                <c:pt idx="13">
                  <c:v>316.49</c:v>
                </c:pt>
                <c:pt idx="14">
                  <c:v>316.64999999999998</c:v>
                </c:pt>
                <c:pt idx="15">
                  <c:v>317.72000000000003</c:v>
                </c:pt>
                <c:pt idx="16">
                  <c:v>318.29000000000002</c:v>
                </c:pt>
                <c:pt idx="17">
                  <c:v>318.14999999999998</c:v>
                </c:pt>
                <c:pt idx="18">
                  <c:v>316.54000000000002</c:v>
                </c:pt>
                <c:pt idx="19">
                  <c:v>314.8</c:v>
                </c:pt>
                <c:pt idx="20">
                  <c:v>313.83999999999997</c:v>
                </c:pt>
                <c:pt idx="21">
                  <c:v>313.33</c:v>
                </c:pt>
                <c:pt idx="22">
                  <c:v>314.81</c:v>
                </c:pt>
                <c:pt idx="23">
                  <c:v>315.58</c:v>
                </c:pt>
                <c:pt idx="24">
                  <c:v>316.43</c:v>
                </c:pt>
                <c:pt idx="25">
                  <c:v>316.98</c:v>
                </c:pt>
                <c:pt idx="26">
                  <c:v>317.58</c:v>
                </c:pt>
                <c:pt idx="27">
                  <c:v>319.02999999999997</c:v>
                </c:pt>
                <c:pt idx="28">
                  <c:v>320.02999999999997</c:v>
                </c:pt>
                <c:pt idx="29">
                  <c:v>319.58</c:v>
                </c:pt>
                <c:pt idx="30">
                  <c:v>318.18</c:v>
                </c:pt>
                <c:pt idx="31">
                  <c:v>315.89999999999998</c:v>
                </c:pt>
                <c:pt idx="32">
                  <c:v>314.17</c:v>
                </c:pt>
                <c:pt idx="33">
                  <c:v>313.83</c:v>
                </c:pt>
                <c:pt idx="34">
                  <c:v>315</c:v>
                </c:pt>
                <c:pt idx="35">
                  <c:v>316.19</c:v>
                </c:pt>
                <c:pt idx="36">
                  <c:v>316.89</c:v>
                </c:pt>
                <c:pt idx="37">
                  <c:v>317.7</c:v>
                </c:pt>
                <c:pt idx="38">
                  <c:v>318.54000000000002</c:v>
                </c:pt>
                <c:pt idx="39">
                  <c:v>319.48</c:v>
                </c:pt>
                <c:pt idx="40">
                  <c:v>320.58</c:v>
                </c:pt>
                <c:pt idx="41">
                  <c:v>319.77</c:v>
                </c:pt>
                <c:pt idx="42">
                  <c:v>318.56</c:v>
                </c:pt>
                <c:pt idx="43">
                  <c:v>316.79000000000002</c:v>
                </c:pt>
                <c:pt idx="44">
                  <c:v>314.99</c:v>
                </c:pt>
                <c:pt idx="45">
                  <c:v>315.31</c:v>
                </c:pt>
                <c:pt idx="46">
                  <c:v>316.10000000000002</c:v>
                </c:pt>
                <c:pt idx="47">
                  <c:v>317.01</c:v>
                </c:pt>
                <c:pt idx="48">
                  <c:v>317.94</c:v>
                </c:pt>
                <c:pt idx="49">
                  <c:v>318.55</c:v>
                </c:pt>
                <c:pt idx="50">
                  <c:v>319.68</c:v>
                </c:pt>
                <c:pt idx="51">
                  <c:v>320.57</c:v>
                </c:pt>
                <c:pt idx="52">
                  <c:v>321.02</c:v>
                </c:pt>
                <c:pt idx="53">
                  <c:v>320.62</c:v>
                </c:pt>
                <c:pt idx="54">
                  <c:v>319.61</c:v>
                </c:pt>
                <c:pt idx="55">
                  <c:v>317.39999999999998</c:v>
                </c:pt>
                <c:pt idx="56">
                  <c:v>316.24</c:v>
                </c:pt>
                <c:pt idx="57">
                  <c:v>315.42</c:v>
                </c:pt>
                <c:pt idx="58">
                  <c:v>316.69</c:v>
                </c:pt>
                <c:pt idx="59">
                  <c:v>317.7</c:v>
                </c:pt>
                <c:pt idx="60">
                  <c:v>318.74</c:v>
                </c:pt>
                <c:pt idx="61">
                  <c:v>319.07</c:v>
                </c:pt>
                <c:pt idx="62">
                  <c:v>319.86</c:v>
                </c:pt>
                <c:pt idx="63">
                  <c:v>321.38</c:v>
                </c:pt>
                <c:pt idx="64">
                  <c:v>322.24</c:v>
                </c:pt>
                <c:pt idx="65">
                  <c:v>321.49</c:v>
                </c:pt>
                <c:pt idx="66">
                  <c:v>319.74</c:v>
                </c:pt>
                <c:pt idx="67">
                  <c:v>317.77</c:v>
                </c:pt>
                <c:pt idx="68">
                  <c:v>316.20999999999998</c:v>
                </c:pt>
                <c:pt idx="69">
                  <c:v>315.99</c:v>
                </c:pt>
                <c:pt idx="70">
                  <c:v>317.07</c:v>
                </c:pt>
                <c:pt idx="71">
                  <c:v>318.35000000000002</c:v>
                </c:pt>
                <c:pt idx="72">
                  <c:v>319.57</c:v>
                </c:pt>
                <c:pt idx="73">
                  <c:v>320.04000000000002</c:v>
                </c:pt>
                <c:pt idx="74">
                  <c:v>320.75</c:v>
                </c:pt>
                <c:pt idx="75">
                  <c:v>321.83999999999997</c:v>
                </c:pt>
                <c:pt idx="76">
                  <c:v>322.25</c:v>
                </c:pt>
                <c:pt idx="77">
                  <c:v>321.89</c:v>
                </c:pt>
                <c:pt idx="78">
                  <c:v>320.44</c:v>
                </c:pt>
                <c:pt idx="79">
                  <c:v>318.69</c:v>
                </c:pt>
                <c:pt idx="80">
                  <c:v>316.70999999999998</c:v>
                </c:pt>
                <c:pt idx="81">
                  <c:v>316.87</c:v>
                </c:pt>
                <c:pt idx="82">
                  <c:v>317.68</c:v>
                </c:pt>
                <c:pt idx="83">
                  <c:v>318.70999999999998</c:v>
                </c:pt>
                <c:pt idx="84">
                  <c:v>319.44</c:v>
                </c:pt>
                <c:pt idx="85">
                  <c:v>320.44</c:v>
                </c:pt>
                <c:pt idx="86">
                  <c:v>320.89</c:v>
                </c:pt>
                <c:pt idx="87">
                  <c:v>322.14</c:v>
                </c:pt>
                <c:pt idx="88">
                  <c:v>322.17</c:v>
                </c:pt>
                <c:pt idx="89">
                  <c:v>321.87</c:v>
                </c:pt>
                <c:pt idx="90">
                  <c:v>321.20999999999998</c:v>
                </c:pt>
                <c:pt idx="91">
                  <c:v>318.87</c:v>
                </c:pt>
                <c:pt idx="92">
                  <c:v>317.82</c:v>
                </c:pt>
                <c:pt idx="93">
                  <c:v>317.3</c:v>
                </c:pt>
                <c:pt idx="94">
                  <c:v>318.87</c:v>
                </c:pt>
                <c:pt idx="95">
                  <c:v>319.42</c:v>
                </c:pt>
                <c:pt idx="96">
                  <c:v>320.62</c:v>
                </c:pt>
                <c:pt idx="97">
                  <c:v>321.60000000000002</c:v>
                </c:pt>
                <c:pt idx="98">
                  <c:v>322.39</c:v>
                </c:pt>
                <c:pt idx="99">
                  <c:v>323.7</c:v>
                </c:pt>
                <c:pt idx="100">
                  <c:v>324.08</c:v>
                </c:pt>
                <c:pt idx="101">
                  <c:v>323.75</c:v>
                </c:pt>
                <c:pt idx="102">
                  <c:v>322.37</c:v>
                </c:pt>
                <c:pt idx="103">
                  <c:v>320.36</c:v>
                </c:pt>
                <c:pt idx="104">
                  <c:v>318.64</c:v>
                </c:pt>
                <c:pt idx="105">
                  <c:v>318.10000000000002</c:v>
                </c:pt>
                <c:pt idx="106">
                  <c:v>319.77999999999997</c:v>
                </c:pt>
                <c:pt idx="107">
                  <c:v>321.02</c:v>
                </c:pt>
                <c:pt idx="108">
                  <c:v>322.33</c:v>
                </c:pt>
                <c:pt idx="109">
                  <c:v>322.5</c:v>
                </c:pt>
                <c:pt idx="110">
                  <c:v>323.02999999999997</c:v>
                </c:pt>
                <c:pt idx="111">
                  <c:v>324.41000000000003</c:v>
                </c:pt>
                <c:pt idx="112">
                  <c:v>325</c:v>
                </c:pt>
                <c:pt idx="113">
                  <c:v>324.08999999999997</c:v>
                </c:pt>
                <c:pt idx="114">
                  <c:v>322.54000000000002</c:v>
                </c:pt>
                <c:pt idx="115">
                  <c:v>320.92</c:v>
                </c:pt>
                <c:pt idx="116">
                  <c:v>319.25</c:v>
                </c:pt>
                <c:pt idx="117">
                  <c:v>319.39</c:v>
                </c:pt>
                <c:pt idx="118">
                  <c:v>320.73</c:v>
                </c:pt>
                <c:pt idx="119">
                  <c:v>321.95999999999998</c:v>
                </c:pt>
                <c:pt idx="120">
                  <c:v>322.57</c:v>
                </c:pt>
                <c:pt idx="121">
                  <c:v>323.14999999999998</c:v>
                </c:pt>
                <c:pt idx="122">
                  <c:v>323.89</c:v>
                </c:pt>
                <c:pt idx="123">
                  <c:v>325.02</c:v>
                </c:pt>
                <c:pt idx="124">
                  <c:v>325.57</c:v>
                </c:pt>
                <c:pt idx="125">
                  <c:v>325.36</c:v>
                </c:pt>
                <c:pt idx="126">
                  <c:v>324.14</c:v>
                </c:pt>
                <c:pt idx="127">
                  <c:v>322.11</c:v>
                </c:pt>
                <c:pt idx="128">
                  <c:v>320.33</c:v>
                </c:pt>
                <c:pt idx="129">
                  <c:v>320.25</c:v>
                </c:pt>
                <c:pt idx="130">
                  <c:v>321.32</c:v>
                </c:pt>
                <c:pt idx="131">
                  <c:v>322.89</c:v>
                </c:pt>
                <c:pt idx="132">
                  <c:v>324</c:v>
                </c:pt>
                <c:pt idx="133">
                  <c:v>324.41000000000003</c:v>
                </c:pt>
                <c:pt idx="134">
                  <c:v>325.63</c:v>
                </c:pt>
                <c:pt idx="135">
                  <c:v>326.66000000000003</c:v>
                </c:pt>
                <c:pt idx="136">
                  <c:v>327.38</c:v>
                </c:pt>
                <c:pt idx="137">
                  <c:v>326.70999999999998</c:v>
                </c:pt>
                <c:pt idx="138">
                  <c:v>325.88</c:v>
                </c:pt>
                <c:pt idx="139">
                  <c:v>323.66000000000003</c:v>
                </c:pt>
                <c:pt idx="140">
                  <c:v>322.38</c:v>
                </c:pt>
                <c:pt idx="141">
                  <c:v>321.77999999999997</c:v>
                </c:pt>
                <c:pt idx="142">
                  <c:v>322.85000000000002</c:v>
                </c:pt>
                <c:pt idx="143">
                  <c:v>324.11</c:v>
                </c:pt>
                <c:pt idx="144">
                  <c:v>325.06</c:v>
                </c:pt>
                <c:pt idx="145">
                  <c:v>325.99</c:v>
                </c:pt>
                <c:pt idx="146">
                  <c:v>326.93</c:v>
                </c:pt>
                <c:pt idx="147">
                  <c:v>328.13</c:v>
                </c:pt>
                <c:pt idx="148">
                  <c:v>328.08</c:v>
                </c:pt>
                <c:pt idx="149">
                  <c:v>327.67</c:v>
                </c:pt>
                <c:pt idx="150">
                  <c:v>326.33999999999997</c:v>
                </c:pt>
                <c:pt idx="151">
                  <c:v>324.68</c:v>
                </c:pt>
                <c:pt idx="152">
                  <c:v>323.10000000000002</c:v>
                </c:pt>
                <c:pt idx="153">
                  <c:v>323.06</c:v>
                </c:pt>
                <c:pt idx="154">
                  <c:v>324.01</c:v>
                </c:pt>
                <c:pt idx="155">
                  <c:v>325.13</c:v>
                </c:pt>
                <c:pt idx="156">
                  <c:v>326.17</c:v>
                </c:pt>
                <c:pt idx="157">
                  <c:v>326.69</c:v>
                </c:pt>
                <c:pt idx="158">
                  <c:v>327.18</c:v>
                </c:pt>
                <c:pt idx="159">
                  <c:v>327.78</c:v>
                </c:pt>
                <c:pt idx="160">
                  <c:v>328.93</c:v>
                </c:pt>
                <c:pt idx="161">
                  <c:v>328.57</c:v>
                </c:pt>
                <c:pt idx="162">
                  <c:v>327.36</c:v>
                </c:pt>
                <c:pt idx="163">
                  <c:v>325.43</c:v>
                </c:pt>
                <c:pt idx="164">
                  <c:v>323.36</c:v>
                </c:pt>
                <c:pt idx="165">
                  <c:v>323.56</c:v>
                </c:pt>
                <c:pt idx="166">
                  <c:v>324.8</c:v>
                </c:pt>
                <c:pt idx="167">
                  <c:v>326.01</c:v>
                </c:pt>
                <c:pt idx="168">
                  <c:v>326.77</c:v>
                </c:pt>
                <c:pt idx="169">
                  <c:v>327.63</c:v>
                </c:pt>
                <c:pt idx="170">
                  <c:v>327.75</c:v>
                </c:pt>
                <c:pt idx="171">
                  <c:v>329.72</c:v>
                </c:pt>
                <c:pt idx="172">
                  <c:v>330.07</c:v>
                </c:pt>
                <c:pt idx="173">
                  <c:v>329.09</c:v>
                </c:pt>
                <c:pt idx="174">
                  <c:v>328.04</c:v>
                </c:pt>
                <c:pt idx="175">
                  <c:v>326.32</c:v>
                </c:pt>
                <c:pt idx="176">
                  <c:v>324.83999999999997</c:v>
                </c:pt>
                <c:pt idx="177">
                  <c:v>325.2</c:v>
                </c:pt>
                <c:pt idx="178">
                  <c:v>326.5</c:v>
                </c:pt>
                <c:pt idx="179">
                  <c:v>327.55</c:v>
                </c:pt>
                <c:pt idx="180">
                  <c:v>328.55</c:v>
                </c:pt>
                <c:pt idx="181">
                  <c:v>329.57</c:v>
                </c:pt>
                <c:pt idx="182">
                  <c:v>330.3</c:v>
                </c:pt>
                <c:pt idx="183">
                  <c:v>331.5</c:v>
                </c:pt>
                <c:pt idx="184">
                  <c:v>332.48</c:v>
                </c:pt>
                <c:pt idx="185">
                  <c:v>332.07</c:v>
                </c:pt>
                <c:pt idx="186">
                  <c:v>330.87</c:v>
                </c:pt>
                <c:pt idx="187">
                  <c:v>329.31</c:v>
                </c:pt>
                <c:pt idx="188">
                  <c:v>327.52</c:v>
                </c:pt>
                <c:pt idx="189">
                  <c:v>327.19</c:v>
                </c:pt>
                <c:pt idx="190">
                  <c:v>328.17</c:v>
                </c:pt>
                <c:pt idx="191">
                  <c:v>328.65</c:v>
                </c:pt>
                <c:pt idx="192">
                  <c:v>329.36</c:v>
                </c:pt>
                <c:pt idx="193">
                  <c:v>330.71</c:v>
                </c:pt>
                <c:pt idx="194">
                  <c:v>331.49</c:v>
                </c:pt>
                <c:pt idx="195">
                  <c:v>332.65</c:v>
                </c:pt>
                <c:pt idx="196">
                  <c:v>333.19</c:v>
                </c:pt>
                <c:pt idx="197">
                  <c:v>332.2</c:v>
                </c:pt>
                <c:pt idx="198">
                  <c:v>331.07</c:v>
                </c:pt>
                <c:pt idx="199">
                  <c:v>329.15</c:v>
                </c:pt>
                <c:pt idx="200">
                  <c:v>327.33</c:v>
                </c:pt>
                <c:pt idx="201">
                  <c:v>327.27999999999997</c:v>
                </c:pt>
                <c:pt idx="202">
                  <c:v>328.31</c:v>
                </c:pt>
                <c:pt idx="203">
                  <c:v>329.58</c:v>
                </c:pt>
                <c:pt idx="204" formatCode="General">
                  <c:v>330.73</c:v>
                </c:pt>
                <c:pt idx="205" formatCode="General">
                  <c:v>331.46</c:v>
                </c:pt>
                <c:pt idx="206" formatCode="General">
                  <c:v>331.94</c:v>
                </c:pt>
                <c:pt idx="207" formatCode="General">
                  <c:v>333.11</c:v>
                </c:pt>
                <c:pt idx="208" formatCode="General">
                  <c:v>333.95</c:v>
                </c:pt>
                <c:pt idx="209" formatCode="General">
                  <c:v>333.42</c:v>
                </c:pt>
                <c:pt idx="210" formatCode="General">
                  <c:v>331.97</c:v>
                </c:pt>
                <c:pt idx="211" formatCode="General">
                  <c:v>329.95</c:v>
                </c:pt>
                <c:pt idx="212" formatCode="General">
                  <c:v>328.49</c:v>
                </c:pt>
                <c:pt idx="213" formatCode="General">
                  <c:v>328.36</c:v>
                </c:pt>
                <c:pt idx="214" formatCode="General">
                  <c:v>329.38</c:v>
                </c:pt>
                <c:pt idx="215" formatCode="General">
                  <c:v>330.76</c:v>
                </c:pt>
                <c:pt idx="216" formatCode="General">
                  <c:v>331.56</c:v>
                </c:pt>
                <c:pt idx="217" formatCode="General">
                  <c:v>332.74</c:v>
                </c:pt>
                <c:pt idx="218" formatCode="General">
                  <c:v>333.36</c:v>
                </c:pt>
                <c:pt idx="219" formatCode="General">
                  <c:v>334.74</c:v>
                </c:pt>
                <c:pt idx="220" formatCode="General">
                  <c:v>334.72</c:v>
                </c:pt>
                <c:pt idx="221" formatCode="General">
                  <c:v>333.97</c:v>
                </c:pt>
                <c:pt idx="222" formatCode="General">
                  <c:v>333.08</c:v>
                </c:pt>
                <c:pt idx="223" formatCode="General">
                  <c:v>330.68</c:v>
                </c:pt>
                <c:pt idx="224" formatCode="General">
                  <c:v>328.96</c:v>
                </c:pt>
                <c:pt idx="225" formatCode="General">
                  <c:v>328.72</c:v>
                </c:pt>
                <c:pt idx="226" formatCode="General">
                  <c:v>330.16</c:v>
                </c:pt>
                <c:pt idx="227" formatCode="General">
                  <c:v>331.62</c:v>
                </c:pt>
                <c:pt idx="228" formatCode="General">
                  <c:v>332.68</c:v>
                </c:pt>
                <c:pt idx="229" formatCode="General">
                  <c:v>333.17</c:v>
                </c:pt>
                <c:pt idx="230" formatCode="General">
                  <c:v>334.96</c:v>
                </c:pt>
                <c:pt idx="231" formatCode="General">
                  <c:v>336.14</c:v>
                </c:pt>
                <c:pt idx="232" formatCode="General">
                  <c:v>336.93</c:v>
                </c:pt>
                <c:pt idx="233" formatCode="General">
                  <c:v>336.17</c:v>
                </c:pt>
                <c:pt idx="234" formatCode="General">
                  <c:v>334.89</c:v>
                </c:pt>
                <c:pt idx="235" formatCode="General">
                  <c:v>332.56</c:v>
                </c:pt>
                <c:pt idx="236" formatCode="General">
                  <c:v>331.29</c:v>
                </c:pt>
                <c:pt idx="237" formatCode="General">
                  <c:v>331.28</c:v>
                </c:pt>
                <c:pt idx="238" formatCode="General">
                  <c:v>332.46</c:v>
                </c:pt>
                <c:pt idx="239" formatCode="General">
                  <c:v>333.6</c:v>
                </c:pt>
                <c:pt idx="240" formatCode="General">
                  <c:v>334.94</c:v>
                </c:pt>
                <c:pt idx="241" formatCode="General">
                  <c:v>335.26</c:v>
                </c:pt>
                <c:pt idx="242" formatCode="General">
                  <c:v>336.66</c:v>
                </c:pt>
                <c:pt idx="243" formatCode="General">
                  <c:v>337.69</c:v>
                </c:pt>
                <c:pt idx="244" formatCode="General">
                  <c:v>338.02</c:v>
                </c:pt>
                <c:pt idx="245" formatCode="General">
                  <c:v>338.01</c:v>
                </c:pt>
                <c:pt idx="246" formatCode="General">
                  <c:v>336.5</c:v>
                </c:pt>
                <c:pt idx="247" formatCode="General">
                  <c:v>334.42</c:v>
                </c:pt>
                <c:pt idx="248" formatCode="General">
                  <c:v>332.36</c:v>
                </c:pt>
                <c:pt idx="249" formatCode="General">
                  <c:v>332.45</c:v>
                </c:pt>
                <c:pt idx="250" formatCode="General">
                  <c:v>333.76</c:v>
                </c:pt>
                <c:pt idx="251" formatCode="General">
                  <c:v>334.91</c:v>
                </c:pt>
                <c:pt idx="252" formatCode="General">
                  <c:v>336.14</c:v>
                </c:pt>
                <c:pt idx="253" formatCode="General">
                  <c:v>336.69</c:v>
                </c:pt>
                <c:pt idx="254" formatCode="General">
                  <c:v>338.27</c:v>
                </c:pt>
                <c:pt idx="255" formatCode="General">
                  <c:v>338.82</c:v>
                </c:pt>
                <c:pt idx="256" formatCode="General">
                  <c:v>339.24</c:v>
                </c:pt>
                <c:pt idx="257" formatCode="General">
                  <c:v>339.26</c:v>
                </c:pt>
                <c:pt idx="258" formatCode="General">
                  <c:v>337.54</c:v>
                </c:pt>
                <c:pt idx="259" formatCode="General">
                  <c:v>335.72</c:v>
                </c:pt>
                <c:pt idx="260" formatCode="General">
                  <c:v>333.97</c:v>
                </c:pt>
                <c:pt idx="261" formatCode="General">
                  <c:v>334.24</c:v>
                </c:pt>
                <c:pt idx="262" formatCode="General">
                  <c:v>335.32</c:v>
                </c:pt>
                <c:pt idx="263" formatCode="General">
                  <c:v>336.81</c:v>
                </c:pt>
                <c:pt idx="264" formatCode="General">
                  <c:v>337.9</c:v>
                </c:pt>
                <c:pt idx="265" formatCode="General">
                  <c:v>338.34</c:v>
                </c:pt>
                <c:pt idx="266" formatCode="General">
                  <c:v>340.07</c:v>
                </c:pt>
                <c:pt idx="267" formatCode="General">
                  <c:v>340.93</c:v>
                </c:pt>
                <c:pt idx="268" formatCode="General">
                  <c:v>341.45</c:v>
                </c:pt>
                <c:pt idx="269" formatCode="General">
                  <c:v>341.36</c:v>
                </c:pt>
                <c:pt idx="270" formatCode="General">
                  <c:v>339.45</c:v>
                </c:pt>
                <c:pt idx="271" formatCode="General">
                  <c:v>337.67</c:v>
                </c:pt>
                <c:pt idx="272" formatCode="General">
                  <c:v>336.25</c:v>
                </c:pt>
                <c:pt idx="273" formatCode="General">
                  <c:v>336.14</c:v>
                </c:pt>
                <c:pt idx="274" formatCode="General">
                  <c:v>337.3</c:v>
                </c:pt>
                <c:pt idx="275" formatCode="General">
                  <c:v>338.29</c:v>
                </c:pt>
                <c:pt idx="276" formatCode="General">
                  <c:v>339.29</c:v>
                </c:pt>
                <c:pt idx="277" formatCode="General">
                  <c:v>340.55</c:v>
                </c:pt>
                <c:pt idx="278" formatCode="General">
                  <c:v>341.63</c:v>
                </c:pt>
                <c:pt idx="279" formatCode="General">
                  <c:v>342.6</c:v>
                </c:pt>
                <c:pt idx="280" formatCode="General">
                  <c:v>343.04</c:v>
                </c:pt>
                <c:pt idx="281" formatCode="General">
                  <c:v>342.54</c:v>
                </c:pt>
                <c:pt idx="282" formatCode="General">
                  <c:v>340.82</c:v>
                </c:pt>
                <c:pt idx="283" formatCode="General">
                  <c:v>338.48</c:v>
                </c:pt>
                <c:pt idx="284" formatCode="General">
                  <c:v>336.95</c:v>
                </c:pt>
                <c:pt idx="285" formatCode="General">
                  <c:v>337.05</c:v>
                </c:pt>
                <c:pt idx="286" formatCode="General">
                  <c:v>338.57</c:v>
                </c:pt>
                <c:pt idx="287" formatCode="General">
                  <c:v>339.91</c:v>
                </c:pt>
                <c:pt idx="288" formatCode="General">
                  <c:v>340.93</c:v>
                </c:pt>
                <c:pt idx="289" formatCode="General">
                  <c:v>341.76</c:v>
                </c:pt>
                <c:pt idx="290" formatCode="General">
                  <c:v>342.78</c:v>
                </c:pt>
                <c:pt idx="291" formatCode="General">
                  <c:v>343.96</c:v>
                </c:pt>
                <c:pt idx="292" formatCode="General">
                  <c:v>344.77</c:v>
                </c:pt>
                <c:pt idx="293" formatCode="General">
                  <c:v>343.88</c:v>
                </c:pt>
                <c:pt idx="294" formatCode="General">
                  <c:v>342.42</c:v>
                </c:pt>
                <c:pt idx="295" formatCode="General">
                  <c:v>340.24</c:v>
                </c:pt>
                <c:pt idx="296" formatCode="General">
                  <c:v>338.37</c:v>
                </c:pt>
                <c:pt idx="297" formatCode="General">
                  <c:v>338.41</c:v>
                </c:pt>
                <c:pt idx="298" formatCode="General">
                  <c:v>339.44</c:v>
                </c:pt>
                <c:pt idx="299" formatCode="General">
                  <c:v>340.78</c:v>
                </c:pt>
                <c:pt idx="300" formatCode="General">
                  <c:v>341.57</c:v>
                </c:pt>
                <c:pt idx="301" formatCode="General">
                  <c:v>342.78</c:v>
                </c:pt>
                <c:pt idx="302" formatCode="General">
                  <c:v>343.37</c:v>
                </c:pt>
                <c:pt idx="303" formatCode="General">
                  <c:v>345.4</c:v>
                </c:pt>
                <c:pt idx="304" formatCode="General">
                  <c:v>346.14</c:v>
                </c:pt>
                <c:pt idx="305" formatCode="General">
                  <c:v>345.76</c:v>
                </c:pt>
                <c:pt idx="306" formatCode="General">
                  <c:v>344.32</c:v>
                </c:pt>
                <c:pt idx="307" formatCode="General">
                  <c:v>342.51</c:v>
                </c:pt>
                <c:pt idx="308" formatCode="General">
                  <c:v>340.46</c:v>
                </c:pt>
                <c:pt idx="309" formatCode="General">
                  <c:v>340.53</c:v>
                </c:pt>
                <c:pt idx="310" formatCode="General">
                  <c:v>341.79</c:v>
                </c:pt>
                <c:pt idx="311" formatCode="General">
                  <c:v>343.2</c:v>
                </c:pt>
                <c:pt idx="312" formatCode="General">
                  <c:v>344.21</c:v>
                </c:pt>
                <c:pt idx="313" formatCode="General">
                  <c:v>344.92</c:v>
                </c:pt>
                <c:pt idx="314" formatCode="General">
                  <c:v>345.68</c:v>
                </c:pt>
                <c:pt idx="315" formatCode="General">
                  <c:v>347.38</c:v>
                </c:pt>
                <c:pt idx="316" formatCode="General">
                  <c:v>347.77</c:v>
                </c:pt>
                <c:pt idx="317" formatCode="General">
                  <c:v>347.16</c:v>
                </c:pt>
                <c:pt idx="318" formatCode="General">
                  <c:v>345.79</c:v>
                </c:pt>
                <c:pt idx="319" formatCode="General">
                  <c:v>343.74</c:v>
                </c:pt>
                <c:pt idx="320" formatCode="General">
                  <c:v>341.59</c:v>
                </c:pt>
                <c:pt idx="321" formatCode="General">
                  <c:v>341.86</c:v>
                </c:pt>
                <c:pt idx="322" formatCode="General">
                  <c:v>343.31</c:v>
                </c:pt>
                <c:pt idx="323" formatCode="General">
                  <c:v>345</c:v>
                </c:pt>
                <c:pt idx="324" formatCode="General">
                  <c:v>345.48</c:v>
                </c:pt>
                <c:pt idx="325" formatCode="General">
                  <c:v>346.41</c:v>
                </c:pt>
                <c:pt idx="326" formatCode="General">
                  <c:v>347.91</c:v>
                </c:pt>
                <c:pt idx="327" formatCode="General">
                  <c:v>348.66</c:v>
                </c:pt>
                <c:pt idx="328" formatCode="General">
                  <c:v>349.28</c:v>
                </c:pt>
                <c:pt idx="329" formatCode="General">
                  <c:v>348.65</c:v>
                </c:pt>
                <c:pt idx="330" formatCode="General">
                  <c:v>346.9</c:v>
                </c:pt>
                <c:pt idx="331" formatCode="General">
                  <c:v>345.26</c:v>
                </c:pt>
                <c:pt idx="332" formatCode="General">
                  <c:v>343.47</c:v>
                </c:pt>
                <c:pt idx="333" formatCode="General">
                  <c:v>343.35</c:v>
                </c:pt>
                <c:pt idx="334" formatCode="General">
                  <c:v>344.73</c:v>
                </c:pt>
                <c:pt idx="335" formatCode="General">
                  <c:v>346.12</c:v>
                </c:pt>
                <c:pt idx="336" formatCode="General">
                  <c:v>346.78</c:v>
                </c:pt>
                <c:pt idx="337" formatCode="General">
                  <c:v>347.48</c:v>
                </c:pt>
                <c:pt idx="338" formatCode="General">
                  <c:v>348.25</c:v>
                </c:pt>
                <c:pt idx="339" formatCode="General">
                  <c:v>349.86</c:v>
                </c:pt>
                <c:pt idx="340" formatCode="General">
                  <c:v>350.52</c:v>
                </c:pt>
                <c:pt idx="341" formatCode="General">
                  <c:v>349.98</c:v>
                </c:pt>
                <c:pt idx="342" formatCode="General">
                  <c:v>348.25</c:v>
                </c:pt>
                <c:pt idx="343" formatCode="General">
                  <c:v>346.17</c:v>
                </c:pt>
                <c:pt idx="344" formatCode="General">
                  <c:v>345.48</c:v>
                </c:pt>
                <c:pt idx="345" formatCode="General">
                  <c:v>344.82</c:v>
                </c:pt>
                <c:pt idx="346" formatCode="General">
                  <c:v>346.22</c:v>
                </c:pt>
                <c:pt idx="347" formatCode="General">
                  <c:v>347.48</c:v>
                </c:pt>
                <c:pt idx="348" formatCode="General">
                  <c:v>348.73</c:v>
                </c:pt>
                <c:pt idx="349" formatCode="General">
                  <c:v>348.92</c:v>
                </c:pt>
                <c:pt idx="350" formatCode="General">
                  <c:v>349.81</c:v>
                </c:pt>
                <c:pt idx="351" formatCode="General">
                  <c:v>351.4</c:v>
                </c:pt>
                <c:pt idx="352" formatCode="General">
                  <c:v>352.15</c:v>
                </c:pt>
                <c:pt idx="353" formatCode="General">
                  <c:v>351.58</c:v>
                </c:pt>
                <c:pt idx="354" formatCode="General">
                  <c:v>350.21</c:v>
                </c:pt>
                <c:pt idx="355" formatCode="General">
                  <c:v>348.2</c:v>
                </c:pt>
                <c:pt idx="356" formatCode="General">
                  <c:v>346.66</c:v>
                </c:pt>
                <c:pt idx="357" formatCode="General">
                  <c:v>346.72</c:v>
                </c:pt>
                <c:pt idx="358" formatCode="General">
                  <c:v>348.08</c:v>
                </c:pt>
                <c:pt idx="359" formatCode="General">
                  <c:v>349.28</c:v>
                </c:pt>
                <c:pt idx="360" formatCode="General">
                  <c:v>350.51</c:v>
                </c:pt>
                <c:pt idx="361" formatCode="General">
                  <c:v>351.7</c:v>
                </c:pt>
                <c:pt idx="362" formatCode="General">
                  <c:v>352.5</c:v>
                </c:pt>
                <c:pt idx="363" formatCode="General">
                  <c:v>353.67</c:v>
                </c:pt>
                <c:pt idx="364" formatCode="General">
                  <c:v>354.35</c:v>
                </c:pt>
                <c:pt idx="365" formatCode="General">
                  <c:v>353.88</c:v>
                </c:pt>
                <c:pt idx="366" formatCode="General">
                  <c:v>352.8</c:v>
                </c:pt>
                <c:pt idx="367" formatCode="General">
                  <c:v>350.49</c:v>
                </c:pt>
                <c:pt idx="368" formatCode="General">
                  <c:v>348.97</c:v>
                </c:pt>
                <c:pt idx="369" formatCode="General">
                  <c:v>349.37</c:v>
                </c:pt>
                <c:pt idx="370" formatCode="General">
                  <c:v>350.42</c:v>
                </c:pt>
                <c:pt idx="371" formatCode="General">
                  <c:v>351.62</c:v>
                </c:pt>
                <c:pt idx="372" formatCode="General">
                  <c:v>353.07</c:v>
                </c:pt>
                <c:pt idx="373" formatCode="General">
                  <c:v>353.43</c:v>
                </c:pt>
                <c:pt idx="374" formatCode="General">
                  <c:v>354.08</c:v>
                </c:pt>
                <c:pt idx="375" formatCode="General">
                  <c:v>355.72</c:v>
                </c:pt>
                <c:pt idx="376" formatCode="General">
                  <c:v>355.95</c:v>
                </c:pt>
                <c:pt idx="377" formatCode="General">
                  <c:v>355.44</c:v>
                </c:pt>
                <c:pt idx="378" formatCode="General">
                  <c:v>354.05</c:v>
                </c:pt>
                <c:pt idx="379" formatCode="General">
                  <c:v>351.84</c:v>
                </c:pt>
                <c:pt idx="380" formatCode="General">
                  <c:v>350.09</c:v>
                </c:pt>
                <c:pt idx="381" formatCode="General">
                  <c:v>350.33</c:v>
                </c:pt>
                <c:pt idx="382" formatCode="General">
                  <c:v>351.55</c:v>
                </c:pt>
                <c:pt idx="383" formatCode="General">
                  <c:v>352.91</c:v>
                </c:pt>
                <c:pt idx="384" formatCode="General">
                  <c:v>353.86</c:v>
                </c:pt>
                <c:pt idx="385" formatCode="General">
                  <c:v>355.1</c:v>
                </c:pt>
                <c:pt idx="386" formatCode="General">
                  <c:v>355.75</c:v>
                </c:pt>
                <c:pt idx="387" formatCode="General">
                  <c:v>356.38</c:v>
                </c:pt>
                <c:pt idx="388" formatCode="General">
                  <c:v>357.38</c:v>
                </c:pt>
                <c:pt idx="389" formatCode="General">
                  <c:v>356.39</c:v>
                </c:pt>
                <c:pt idx="390" formatCode="General">
                  <c:v>354.89</c:v>
                </c:pt>
                <c:pt idx="391" formatCode="General">
                  <c:v>353.06</c:v>
                </c:pt>
                <c:pt idx="392" formatCode="General">
                  <c:v>351.38</c:v>
                </c:pt>
                <c:pt idx="393" formatCode="General">
                  <c:v>351.69</c:v>
                </c:pt>
                <c:pt idx="394" formatCode="General">
                  <c:v>353.14</c:v>
                </c:pt>
                <c:pt idx="395" formatCode="General">
                  <c:v>354.41</c:v>
                </c:pt>
                <c:pt idx="396" formatCode="General">
                  <c:v>354.93</c:v>
                </c:pt>
                <c:pt idx="397" formatCode="General">
                  <c:v>355.82</c:v>
                </c:pt>
                <c:pt idx="398" formatCode="General">
                  <c:v>357.33</c:v>
                </c:pt>
                <c:pt idx="399" formatCode="General">
                  <c:v>358.77</c:v>
                </c:pt>
                <c:pt idx="400" formatCode="General">
                  <c:v>359.23</c:v>
                </c:pt>
                <c:pt idx="401" formatCode="General">
                  <c:v>358.23</c:v>
                </c:pt>
                <c:pt idx="402" formatCode="General">
                  <c:v>356.3</c:v>
                </c:pt>
                <c:pt idx="403" formatCode="General">
                  <c:v>353.97</c:v>
                </c:pt>
                <c:pt idx="404" formatCode="General">
                  <c:v>352.34</c:v>
                </c:pt>
                <c:pt idx="405" formatCode="General">
                  <c:v>352.43</c:v>
                </c:pt>
                <c:pt idx="406" formatCode="General">
                  <c:v>353.89</c:v>
                </c:pt>
                <c:pt idx="407" formatCode="General">
                  <c:v>355.21</c:v>
                </c:pt>
                <c:pt idx="408" formatCode="General">
                  <c:v>356.34</c:v>
                </c:pt>
                <c:pt idx="409" formatCode="General">
                  <c:v>357.21</c:v>
                </c:pt>
                <c:pt idx="410" formatCode="General">
                  <c:v>357.97</c:v>
                </c:pt>
                <c:pt idx="411" formatCode="General">
                  <c:v>359.22</c:v>
                </c:pt>
                <c:pt idx="412" formatCode="General">
                  <c:v>359.71</c:v>
                </c:pt>
                <c:pt idx="413" formatCode="General">
                  <c:v>359.44</c:v>
                </c:pt>
                <c:pt idx="414" formatCode="General">
                  <c:v>357.15</c:v>
                </c:pt>
                <c:pt idx="415" formatCode="General">
                  <c:v>354.99</c:v>
                </c:pt>
                <c:pt idx="416" formatCode="General">
                  <c:v>353.01</c:v>
                </c:pt>
                <c:pt idx="417" formatCode="General">
                  <c:v>353.41</c:v>
                </c:pt>
                <c:pt idx="418" formatCode="General">
                  <c:v>354.42</c:v>
                </c:pt>
                <c:pt idx="419" formatCode="General">
                  <c:v>355.68</c:v>
                </c:pt>
                <c:pt idx="420" formatCode="General">
                  <c:v>357.1</c:v>
                </c:pt>
                <c:pt idx="421" formatCode="General">
                  <c:v>357.42</c:v>
                </c:pt>
                <c:pt idx="422" formatCode="General">
                  <c:v>358.59</c:v>
                </c:pt>
                <c:pt idx="423" formatCode="General">
                  <c:v>359.39</c:v>
                </c:pt>
                <c:pt idx="424" formatCode="General">
                  <c:v>360.3</c:v>
                </c:pt>
                <c:pt idx="425" formatCode="General">
                  <c:v>359.64</c:v>
                </c:pt>
                <c:pt idx="426" formatCode="General">
                  <c:v>357.45</c:v>
                </c:pt>
                <c:pt idx="427" formatCode="General">
                  <c:v>355.76</c:v>
                </c:pt>
                <c:pt idx="428" formatCode="General">
                  <c:v>354.14</c:v>
                </c:pt>
                <c:pt idx="429" formatCode="General">
                  <c:v>354.23</c:v>
                </c:pt>
                <c:pt idx="430" formatCode="General">
                  <c:v>355.53</c:v>
                </c:pt>
                <c:pt idx="431" formatCode="General">
                  <c:v>357.03</c:v>
                </c:pt>
                <c:pt idx="432" formatCode="General">
                  <c:v>358.36</c:v>
                </c:pt>
                <c:pt idx="433" formatCode="General">
                  <c:v>359.04</c:v>
                </c:pt>
                <c:pt idx="434" formatCode="General">
                  <c:v>360.11</c:v>
                </c:pt>
                <c:pt idx="435" formatCode="General">
                  <c:v>361.36</c:v>
                </c:pt>
                <c:pt idx="436" formatCode="General">
                  <c:v>361.78</c:v>
                </c:pt>
                <c:pt idx="437" formatCode="General">
                  <c:v>360.94</c:v>
                </c:pt>
                <c:pt idx="438" formatCode="General">
                  <c:v>359.51</c:v>
                </c:pt>
                <c:pt idx="439" formatCode="General">
                  <c:v>357.59</c:v>
                </c:pt>
                <c:pt idx="440" formatCode="General">
                  <c:v>355.86</c:v>
                </c:pt>
                <c:pt idx="441" formatCode="General">
                  <c:v>356.21</c:v>
                </c:pt>
                <c:pt idx="442" formatCode="General">
                  <c:v>357.65</c:v>
                </c:pt>
                <c:pt idx="443" formatCode="General">
                  <c:v>359.1</c:v>
                </c:pt>
                <c:pt idx="444" formatCode="General">
                  <c:v>360.04</c:v>
                </c:pt>
                <c:pt idx="445" formatCode="General">
                  <c:v>361</c:v>
                </c:pt>
                <c:pt idx="446" formatCode="General">
                  <c:v>361.98</c:v>
                </c:pt>
                <c:pt idx="447" formatCode="General">
                  <c:v>363.44</c:v>
                </c:pt>
                <c:pt idx="448" formatCode="General">
                  <c:v>363.83</c:v>
                </c:pt>
                <c:pt idx="449" formatCode="General">
                  <c:v>363.33</c:v>
                </c:pt>
                <c:pt idx="450" formatCode="General">
                  <c:v>361.78</c:v>
                </c:pt>
                <c:pt idx="451" formatCode="General">
                  <c:v>359.33</c:v>
                </c:pt>
                <c:pt idx="452" formatCode="General">
                  <c:v>358.32</c:v>
                </c:pt>
                <c:pt idx="453" formatCode="General">
                  <c:v>358.14</c:v>
                </c:pt>
                <c:pt idx="454" formatCode="General">
                  <c:v>359.61</c:v>
                </c:pt>
                <c:pt idx="455" formatCode="General">
                  <c:v>360.82</c:v>
                </c:pt>
                <c:pt idx="456" formatCode="General">
                  <c:v>362.2</c:v>
                </c:pt>
                <c:pt idx="457" formatCode="General">
                  <c:v>363.36</c:v>
                </c:pt>
                <c:pt idx="458" formatCode="General">
                  <c:v>364.28</c:v>
                </c:pt>
                <c:pt idx="459" formatCode="General">
                  <c:v>364.69</c:v>
                </c:pt>
                <c:pt idx="460" formatCode="General">
                  <c:v>365.25</c:v>
                </c:pt>
                <c:pt idx="461" formatCode="General">
                  <c:v>365.06</c:v>
                </c:pt>
                <c:pt idx="462" formatCode="General">
                  <c:v>363.69</c:v>
                </c:pt>
                <c:pt idx="463" formatCode="General">
                  <c:v>361.55</c:v>
                </c:pt>
                <c:pt idx="464" formatCode="General">
                  <c:v>359.69</c:v>
                </c:pt>
                <c:pt idx="465" formatCode="General">
                  <c:v>359.72</c:v>
                </c:pt>
                <c:pt idx="466" formatCode="General">
                  <c:v>361.04</c:v>
                </c:pt>
                <c:pt idx="467" formatCode="General">
                  <c:v>362.39</c:v>
                </c:pt>
                <c:pt idx="468" formatCode="General">
                  <c:v>363.24</c:v>
                </c:pt>
                <c:pt idx="469" formatCode="General">
                  <c:v>364.21</c:v>
                </c:pt>
                <c:pt idx="470" formatCode="General">
                  <c:v>364.65</c:v>
                </c:pt>
                <c:pt idx="471" formatCode="General">
                  <c:v>366.49</c:v>
                </c:pt>
                <c:pt idx="472" formatCode="General">
                  <c:v>366.77</c:v>
                </c:pt>
                <c:pt idx="473" formatCode="General">
                  <c:v>365.73</c:v>
                </c:pt>
                <c:pt idx="474" formatCode="General">
                  <c:v>364.46</c:v>
                </c:pt>
                <c:pt idx="475" formatCode="General">
                  <c:v>362.4</c:v>
                </c:pt>
                <c:pt idx="476" formatCode="General">
                  <c:v>360.44</c:v>
                </c:pt>
                <c:pt idx="477" formatCode="General">
                  <c:v>360.97</c:v>
                </c:pt>
                <c:pt idx="478" formatCode="General">
                  <c:v>362.65</c:v>
                </c:pt>
                <c:pt idx="479" formatCode="General">
                  <c:v>364.51</c:v>
                </c:pt>
                <c:pt idx="480" formatCode="General">
                  <c:v>365.39</c:v>
                </c:pt>
                <c:pt idx="481" formatCode="General">
                  <c:v>366.1</c:v>
                </c:pt>
                <c:pt idx="482" formatCode="General">
                  <c:v>367.36</c:v>
                </c:pt>
                <c:pt idx="483" formatCode="General">
                  <c:v>368.79</c:v>
                </c:pt>
                <c:pt idx="484" formatCode="General">
                  <c:v>369.56</c:v>
                </c:pt>
                <c:pt idx="485" formatCode="General">
                  <c:v>369.13</c:v>
                </c:pt>
                <c:pt idx="486" formatCode="General">
                  <c:v>367.98</c:v>
                </c:pt>
                <c:pt idx="487" formatCode="General">
                  <c:v>366.1</c:v>
                </c:pt>
                <c:pt idx="488" formatCode="General">
                  <c:v>364.16</c:v>
                </c:pt>
                <c:pt idx="489" formatCode="General">
                  <c:v>364.54</c:v>
                </c:pt>
                <c:pt idx="490" formatCode="General">
                  <c:v>365.67</c:v>
                </c:pt>
                <c:pt idx="491" formatCode="General">
                  <c:v>367.3</c:v>
                </c:pt>
                <c:pt idx="492" formatCode="General">
                  <c:v>368.35</c:v>
                </c:pt>
                <c:pt idx="493" formatCode="General">
                  <c:v>369.28</c:v>
                </c:pt>
                <c:pt idx="494" formatCode="General">
                  <c:v>369.84</c:v>
                </c:pt>
                <c:pt idx="495" formatCode="General">
                  <c:v>371.15</c:v>
                </c:pt>
                <c:pt idx="496" formatCode="General">
                  <c:v>371.12</c:v>
                </c:pt>
                <c:pt idx="497" formatCode="General">
                  <c:v>370.46</c:v>
                </c:pt>
                <c:pt idx="498" formatCode="General">
                  <c:v>369.61</c:v>
                </c:pt>
                <c:pt idx="499" formatCode="General">
                  <c:v>367.06</c:v>
                </c:pt>
                <c:pt idx="500" formatCode="General">
                  <c:v>364.95</c:v>
                </c:pt>
                <c:pt idx="501" formatCode="General">
                  <c:v>365.52</c:v>
                </c:pt>
                <c:pt idx="502" formatCode="General">
                  <c:v>366.88</c:v>
                </c:pt>
                <c:pt idx="503" formatCode="General">
                  <c:v>368.26</c:v>
                </c:pt>
                <c:pt idx="504" formatCode="General">
                  <c:v>369.45</c:v>
                </c:pt>
                <c:pt idx="505" formatCode="General">
                  <c:v>369.71</c:v>
                </c:pt>
                <c:pt idx="506" formatCode="General">
                  <c:v>370.75</c:v>
                </c:pt>
                <c:pt idx="507" formatCode="General">
                  <c:v>371.98</c:v>
                </c:pt>
                <c:pt idx="508" formatCode="General">
                  <c:v>371.74</c:v>
                </c:pt>
                <c:pt idx="509" formatCode="General">
                  <c:v>371.87</c:v>
                </c:pt>
                <c:pt idx="510" formatCode="General">
                  <c:v>370.02</c:v>
                </c:pt>
                <c:pt idx="511" formatCode="General">
                  <c:v>368.27</c:v>
                </c:pt>
                <c:pt idx="512" formatCode="General">
                  <c:v>367.15</c:v>
                </c:pt>
                <c:pt idx="513" formatCode="General">
                  <c:v>367.18</c:v>
                </c:pt>
                <c:pt idx="514" formatCode="General">
                  <c:v>368.53</c:v>
                </c:pt>
                <c:pt idx="515" formatCode="General">
                  <c:v>369.83</c:v>
                </c:pt>
                <c:pt idx="516" formatCode="General">
                  <c:v>370.76</c:v>
                </c:pt>
                <c:pt idx="517" formatCode="General">
                  <c:v>371.69</c:v>
                </c:pt>
                <c:pt idx="518" formatCode="General">
                  <c:v>372.63</c:v>
                </c:pt>
                <c:pt idx="519" formatCode="General">
                  <c:v>373.55</c:v>
                </c:pt>
                <c:pt idx="520" formatCode="General">
                  <c:v>374.03</c:v>
                </c:pt>
                <c:pt idx="521" formatCode="General">
                  <c:v>373.4</c:v>
                </c:pt>
                <c:pt idx="522" formatCode="General">
                  <c:v>371.68</c:v>
                </c:pt>
                <c:pt idx="523" formatCode="General">
                  <c:v>369.78</c:v>
                </c:pt>
                <c:pt idx="524" formatCode="General">
                  <c:v>368.34</c:v>
                </c:pt>
                <c:pt idx="525" formatCode="General">
                  <c:v>368.61</c:v>
                </c:pt>
                <c:pt idx="526" formatCode="General">
                  <c:v>369.94</c:v>
                </c:pt>
                <c:pt idx="527" formatCode="General">
                  <c:v>371.42</c:v>
                </c:pt>
                <c:pt idx="528" formatCode="General">
                  <c:v>372.7</c:v>
                </c:pt>
                <c:pt idx="529" formatCode="General">
                  <c:v>373.37</c:v>
                </c:pt>
                <c:pt idx="530" formatCode="General">
                  <c:v>374.3</c:v>
                </c:pt>
                <c:pt idx="531" formatCode="General">
                  <c:v>375.19</c:v>
                </c:pt>
                <c:pt idx="532" formatCode="General">
                  <c:v>375.93</c:v>
                </c:pt>
                <c:pt idx="533" formatCode="General">
                  <c:v>375.69</c:v>
                </c:pt>
                <c:pt idx="534" formatCode="General">
                  <c:v>374.16</c:v>
                </c:pt>
                <c:pt idx="535" formatCode="General">
                  <c:v>372.03</c:v>
                </c:pt>
                <c:pt idx="536" formatCode="General">
                  <c:v>370.92</c:v>
                </c:pt>
                <c:pt idx="537" formatCode="General">
                  <c:v>370.73</c:v>
                </c:pt>
                <c:pt idx="538" formatCode="General">
                  <c:v>372.43</c:v>
                </c:pt>
                <c:pt idx="539" formatCode="General">
                  <c:v>373.98</c:v>
                </c:pt>
                <c:pt idx="540" formatCode="General">
                  <c:v>375.07</c:v>
                </c:pt>
                <c:pt idx="541" formatCode="General">
                  <c:v>375.82</c:v>
                </c:pt>
                <c:pt idx="542" formatCode="General">
                  <c:v>376.64</c:v>
                </c:pt>
                <c:pt idx="543" formatCode="General">
                  <c:v>377.92</c:v>
                </c:pt>
                <c:pt idx="544" formatCode="General">
                  <c:v>378.78</c:v>
                </c:pt>
                <c:pt idx="545" formatCode="General">
                  <c:v>378.46</c:v>
                </c:pt>
                <c:pt idx="546" formatCode="General">
                  <c:v>376.88</c:v>
                </c:pt>
                <c:pt idx="547" formatCode="General">
                  <c:v>374.57</c:v>
                </c:pt>
                <c:pt idx="548" formatCode="General">
                  <c:v>373.34</c:v>
                </c:pt>
                <c:pt idx="549" formatCode="General">
                  <c:v>373.31</c:v>
                </c:pt>
                <c:pt idx="550" formatCode="General">
                  <c:v>374.84</c:v>
                </c:pt>
                <c:pt idx="551" formatCode="General">
                  <c:v>376.17</c:v>
                </c:pt>
                <c:pt idx="552" formatCode="General">
                  <c:v>377.17</c:v>
                </c:pt>
                <c:pt idx="553" formatCode="General">
                  <c:v>378.05</c:v>
                </c:pt>
                <c:pt idx="554" formatCode="General">
                  <c:v>379.06</c:v>
                </c:pt>
                <c:pt idx="555" formatCode="General">
                  <c:v>380.54</c:v>
                </c:pt>
                <c:pt idx="556" formatCode="General">
                  <c:v>380.8</c:v>
                </c:pt>
                <c:pt idx="557" formatCode="General">
                  <c:v>379.87</c:v>
                </c:pt>
                <c:pt idx="558" formatCode="General">
                  <c:v>377.65</c:v>
                </c:pt>
                <c:pt idx="559" formatCode="General">
                  <c:v>376.18</c:v>
                </c:pt>
                <c:pt idx="560" formatCode="General">
                  <c:v>374.43</c:v>
                </c:pt>
                <c:pt idx="561" formatCode="General">
                  <c:v>374.63</c:v>
                </c:pt>
                <c:pt idx="562" formatCode="General">
                  <c:v>376.33</c:v>
                </c:pt>
                <c:pt idx="563" formatCode="General">
                  <c:v>377.68</c:v>
                </c:pt>
                <c:pt idx="564" formatCode="General">
                  <c:v>378.63</c:v>
                </c:pt>
                <c:pt idx="565" formatCode="General">
                  <c:v>379.91</c:v>
                </c:pt>
                <c:pt idx="566" formatCode="General">
                  <c:v>380.95</c:v>
                </c:pt>
                <c:pt idx="567" formatCode="General">
                  <c:v>382.48</c:v>
                </c:pt>
                <c:pt idx="568" formatCode="General">
                  <c:v>382.64</c:v>
                </c:pt>
                <c:pt idx="569" formatCode="General">
                  <c:v>382.4</c:v>
                </c:pt>
                <c:pt idx="570" formatCode="General">
                  <c:v>380.93</c:v>
                </c:pt>
                <c:pt idx="571" formatCode="General">
                  <c:v>378.93</c:v>
                </c:pt>
                <c:pt idx="572" formatCode="General">
                  <c:v>376.89</c:v>
                </c:pt>
                <c:pt idx="573" formatCode="General">
                  <c:v>377.19</c:v>
                </c:pt>
                <c:pt idx="574" formatCode="General">
                  <c:v>378.54</c:v>
                </c:pt>
                <c:pt idx="575" formatCode="General">
                  <c:v>380.31</c:v>
                </c:pt>
                <c:pt idx="576" formatCode="General">
                  <c:v>381.58</c:v>
                </c:pt>
                <c:pt idx="577" formatCode="General">
                  <c:v>382.4</c:v>
                </c:pt>
                <c:pt idx="578" formatCode="General">
                  <c:v>382.86</c:v>
                </c:pt>
                <c:pt idx="579" formatCode="General">
                  <c:v>384.8</c:v>
                </c:pt>
                <c:pt idx="580" formatCode="General">
                  <c:v>385.22</c:v>
                </c:pt>
                <c:pt idx="581" formatCode="General">
                  <c:v>384.24</c:v>
                </c:pt>
                <c:pt idx="582" formatCode="General">
                  <c:v>382.65</c:v>
                </c:pt>
                <c:pt idx="583" formatCode="General">
                  <c:v>380.6</c:v>
                </c:pt>
                <c:pt idx="584" formatCode="General">
                  <c:v>379.04</c:v>
                </c:pt>
                <c:pt idx="585" formatCode="General">
                  <c:v>379.33</c:v>
                </c:pt>
                <c:pt idx="586" formatCode="General">
                  <c:v>380.35</c:v>
                </c:pt>
                <c:pt idx="587" formatCode="General">
                  <c:v>382.02</c:v>
                </c:pt>
                <c:pt idx="588" formatCode="General">
                  <c:v>383.1</c:v>
                </c:pt>
                <c:pt idx="589" formatCode="General">
                  <c:v>384.12</c:v>
                </c:pt>
                <c:pt idx="590" formatCode="General">
                  <c:v>384.81</c:v>
                </c:pt>
                <c:pt idx="591" formatCode="General">
                  <c:v>386.73</c:v>
                </c:pt>
                <c:pt idx="592" formatCode="General">
                  <c:v>386.78</c:v>
                </c:pt>
                <c:pt idx="593" formatCode="General">
                  <c:v>386.33</c:v>
                </c:pt>
                <c:pt idx="594" formatCode="General">
                  <c:v>384.73</c:v>
                </c:pt>
                <c:pt idx="595" formatCode="General">
                  <c:v>382.24</c:v>
                </c:pt>
                <c:pt idx="596" formatCode="General">
                  <c:v>381.2</c:v>
                </c:pt>
                <c:pt idx="597" formatCode="General">
                  <c:v>381.37</c:v>
                </c:pt>
                <c:pt idx="598" formatCode="General">
                  <c:v>382.7</c:v>
                </c:pt>
                <c:pt idx="599" formatCode="General">
                  <c:v>384.19</c:v>
                </c:pt>
                <c:pt idx="600" formatCode="General">
                  <c:v>385.78</c:v>
                </c:pt>
                <c:pt idx="601" formatCode="General">
                  <c:v>386.06</c:v>
                </c:pt>
                <c:pt idx="602" formatCode="General">
                  <c:v>386.28</c:v>
                </c:pt>
                <c:pt idx="603" formatCode="General">
                  <c:v>387.33</c:v>
                </c:pt>
                <c:pt idx="604" formatCode="General">
                  <c:v>388.78</c:v>
                </c:pt>
                <c:pt idx="605" formatCode="General">
                  <c:v>387.99</c:v>
                </c:pt>
                <c:pt idx="606" formatCode="General">
                  <c:v>386.61</c:v>
                </c:pt>
                <c:pt idx="607" formatCode="General">
                  <c:v>384.32</c:v>
                </c:pt>
                <c:pt idx="608" formatCode="General">
                  <c:v>383.41</c:v>
                </c:pt>
                <c:pt idx="609" formatCode="General">
                  <c:v>383.22</c:v>
                </c:pt>
                <c:pt idx="610" formatCode="General">
                  <c:v>384.41</c:v>
                </c:pt>
                <c:pt idx="611" formatCode="General">
                  <c:v>385.79</c:v>
                </c:pt>
                <c:pt idx="612" formatCode="General">
                  <c:v>387.17</c:v>
                </c:pt>
                <c:pt idx="613" formatCode="General">
                  <c:v>387.7</c:v>
                </c:pt>
                <c:pt idx="614" formatCode="General">
                  <c:v>389.04</c:v>
                </c:pt>
                <c:pt idx="615" formatCode="General">
                  <c:v>389.76</c:v>
                </c:pt>
                <c:pt idx="616" formatCode="General">
                  <c:v>390.36</c:v>
                </c:pt>
                <c:pt idx="617" formatCode="General">
                  <c:v>389.7</c:v>
                </c:pt>
                <c:pt idx="618" formatCode="General">
                  <c:v>388.24</c:v>
                </c:pt>
                <c:pt idx="619" formatCode="General">
                  <c:v>386.29</c:v>
                </c:pt>
                <c:pt idx="620" formatCode="General">
                  <c:v>384.95</c:v>
                </c:pt>
                <c:pt idx="621" formatCode="General">
                  <c:v>384.64</c:v>
                </c:pt>
                <c:pt idx="622" formatCode="General">
                  <c:v>386.23</c:v>
                </c:pt>
                <c:pt idx="623" formatCode="General">
                  <c:v>387.63</c:v>
                </c:pt>
                <c:pt idx="624" formatCode="General">
                  <c:v>388.91</c:v>
                </c:pt>
                <c:pt idx="625" formatCode="General">
                  <c:v>390.41</c:v>
                </c:pt>
                <c:pt idx="626" formatCode="General">
                  <c:v>391.37</c:v>
                </c:pt>
                <c:pt idx="627" formatCode="General">
                  <c:v>392.67</c:v>
                </c:pt>
                <c:pt idx="628" formatCode="General">
                  <c:v>393.21</c:v>
                </c:pt>
                <c:pt idx="629" formatCode="General">
                  <c:v>392.38</c:v>
                </c:pt>
                <c:pt idx="630" formatCode="General">
                  <c:v>390.41</c:v>
                </c:pt>
                <c:pt idx="631" formatCode="General">
                  <c:v>388.54</c:v>
                </c:pt>
                <c:pt idx="632" formatCode="General">
                  <c:v>387.03</c:v>
                </c:pt>
                <c:pt idx="633" formatCode="General">
                  <c:v>387.43</c:v>
                </c:pt>
                <c:pt idx="634" formatCode="General">
                  <c:v>388.87</c:v>
                </c:pt>
                <c:pt idx="635" formatCode="General">
                  <c:v>389.99</c:v>
                </c:pt>
                <c:pt idx="636" formatCode="General">
                  <c:v>391.5</c:v>
                </c:pt>
                <c:pt idx="637" formatCode="General">
                  <c:v>392.05</c:v>
                </c:pt>
                <c:pt idx="638" formatCode="General">
                  <c:v>392.8</c:v>
                </c:pt>
                <c:pt idx="639" formatCode="General">
                  <c:v>393.44</c:v>
                </c:pt>
                <c:pt idx="640" formatCode="General">
                  <c:v>394.41</c:v>
                </c:pt>
                <c:pt idx="641" formatCode="General">
                  <c:v>393.95</c:v>
                </c:pt>
                <c:pt idx="642" formatCode="General">
                  <c:v>392.72</c:v>
                </c:pt>
                <c:pt idx="643" formatCode="General">
                  <c:v>390.33</c:v>
                </c:pt>
                <c:pt idx="644" formatCode="General">
                  <c:v>389.28</c:v>
                </c:pt>
                <c:pt idx="645" formatCode="General">
                  <c:v>389.19</c:v>
                </c:pt>
                <c:pt idx="646" formatCode="General">
                  <c:v>390.48</c:v>
                </c:pt>
                <c:pt idx="647" formatCode="General">
                  <c:v>392.06</c:v>
                </c:pt>
                <c:pt idx="648" formatCode="General">
                  <c:v>393.31</c:v>
                </c:pt>
                <c:pt idx="649" formatCode="General">
                  <c:v>394.04</c:v>
                </c:pt>
                <c:pt idx="650" formatCode="General">
                  <c:v>394.59</c:v>
                </c:pt>
                <c:pt idx="651" formatCode="General">
                  <c:v>396.38</c:v>
                </c:pt>
                <c:pt idx="652" formatCode="General">
                  <c:v>396.93</c:v>
                </c:pt>
                <c:pt idx="653" formatCode="General">
                  <c:v>395.91</c:v>
                </c:pt>
                <c:pt idx="654" formatCode="General">
                  <c:v>394.56</c:v>
                </c:pt>
                <c:pt idx="655" formatCode="General">
                  <c:v>392.59</c:v>
                </c:pt>
                <c:pt idx="656" formatCode="General">
                  <c:v>391.32</c:v>
                </c:pt>
                <c:pt idx="657" formatCode="General">
                  <c:v>391.27</c:v>
                </c:pt>
                <c:pt idx="658" formatCode="General">
                  <c:v>393.2</c:v>
                </c:pt>
                <c:pt idx="659" formatCode="General">
                  <c:v>394.57</c:v>
                </c:pt>
                <c:pt idx="660" formatCode="General">
                  <c:v>395.78</c:v>
                </c:pt>
                <c:pt idx="661" formatCode="General">
                  <c:v>397.03</c:v>
                </c:pt>
                <c:pt idx="662" formatCode="General">
                  <c:v>397.66</c:v>
                </c:pt>
                <c:pt idx="663" formatCode="General">
                  <c:v>398.64</c:v>
                </c:pt>
                <c:pt idx="664" formatCode="General">
                  <c:v>400.02</c:v>
                </c:pt>
                <c:pt idx="665" formatCode="General">
                  <c:v>398.81</c:v>
                </c:pt>
                <c:pt idx="666" formatCode="General">
                  <c:v>397.51</c:v>
                </c:pt>
                <c:pt idx="667" formatCode="General">
                  <c:v>395.39</c:v>
                </c:pt>
                <c:pt idx="668" formatCode="General">
                  <c:v>393.72</c:v>
                </c:pt>
                <c:pt idx="669" formatCode="General">
                  <c:v>393.9</c:v>
                </c:pt>
                <c:pt idx="670" formatCode="General">
                  <c:v>395.36</c:v>
                </c:pt>
                <c:pt idx="671" formatCode="General">
                  <c:v>397.03</c:v>
                </c:pt>
                <c:pt idx="672" formatCode="General">
                  <c:v>398.04</c:v>
                </c:pt>
                <c:pt idx="673" formatCode="General">
                  <c:v>398.28</c:v>
                </c:pt>
                <c:pt idx="674" formatCode="General">
                  <c:v>399.91</c:v>
                </c:pt>
                <c:pt idx="675" formatCode="General">
                  <c:v>401.51</c:v>
                </c:pt>
                <c:pt idx="676" formatCode="General">
                  <c:v>401.97</c:v>
                </c:pt>
                <c:pt idx="677" formatCode="General">
                  <c:v>401.43</c:v>
                </c:pt>
                <c:pt idx="678" formatCode="General">
                  <c:v>399.26</c:v>
                </c:pt>
                <c:pt idx="679" formatCode="General">
                  <c:v>397.2</c:v>
                </c:pt>
                <c:pt idx="680" formatCode="General">
                  <c:v>395.54</c:v>
                </c:pt>
                <c:pt idx="681" formatCode="General">
                  <c:v>396.15</c:v>
                </c:pt>
                <c:pt idx="682" formatCode="General">
                  <c:v>397.4</c:v>
                </c:pt>
                <c:pt idx="683" formatCode="General">
                  <c:v>399.08</c:v>
                </c:pt>
                <c:pt idx="684" formatCode="General">
                  <c:v>400.18</c:v>
                </c:pt>
                <c:pt idx="685" formatCode="General">
                  <c:v>400.55</c:v>
                </c:pt>
                <c:pt idx="686" formatCode="General">
                  <c:v>401.73</c:v>
                </c:pt>
                <c:pt idx="687" formatCode="General">
                  <c:v>403.38</c:v>
                </c:pt>
                <c:pt idx="688" formatCode="General">
                  <c:v>404.16</c:v>
                </c:pt>
                <c:pt idx="689" formatCode="General">
                  <c:v>402.97</c:v>
                </c:pt>
                <c:pt idx="690" formatCode="General">
                  <c:v>401.46</c:v>
                </c:pt>
                <c:pt idx="691" formatCode="General">
                  <c:v>399.1</c:v>
                </c:pt>
                <c:pt idx="692" formatCode="General">
                  <c:v>397.83</c:v>
                </c:pt>
                <c:pt idx="693" formatCode="General">
                  <c:v>398.49</c:v>
                </c:pt>
                <c:pt idx="694" formatCode="General">
                  <c:v>400.34</c:v>
                </c:pt>
                <c:pt idx="695" formatCode="General">
                  <c:v>402.06</c:v>
                </c:pt>
                <c:pt idx="696" formatCode="General">
                  <c:v>402.67</c:v>
                </c:pt>
                <c:pt idx="697" formatCode="General">
                  <c:v>404.24</c:v>
                </c:pt>
                <c:pt idx="698" formatCode="General">
                  <c:v>405.06</c:v>
                </c:pt>
                <c:pt idx="699" formatCode="General">
                  <c:v>407.62</c:v>
                </c:pt>
                <c:pt idx="700" formatCode="General">
                  <c:v>407.9</c:v>
                </c:pt>
                <c:pt idx="701" formatCode="General">
                  <c:v>407.01</c:v>
                </c:pt>
                <c:pt idx="702" formatCode="General">
                  <c:v>404.58</c:v>
                </c:pt>
                <c:pt idx="703" formatCode="General">
                  <c:v>402.45</c:v>
                </c:pt>
                <c:pt idx="704" formatCode="General">
                  <c:v>401.23</c:v>
                </c:pt>
                <c:pt idx="705" formatCode="General">
                  <c:v>401.81</c:v>
                </c:pt>
                <c:pt idx="706" formatCode="General">
                  <c:v>403.72</c:v>
                </c:pt>
                <c:pt idx="707" formatCode="General">
                  <c:v>404.64</c:v>
                </c:pt>
                <c:pt idx="708" formatCode="General">
                  <c:v>406.37</c:v>
                </c:pt>
                <c:pt idx="709" formatCode="General">
                  <c:v>406.66</c:v>
                </c:pt>
                <c:pt idx="710" formatCode="General">
                  <c:v>407.55</c:v>
                </c:pt>
                <c:pt idx="711" formatCode="General">
                  <c:v>409.23</c:v>
                </c:pt>
                <c:pt idx="712" formatCode="General">
                  <c:v>409.92</c:v>
                </c:pt>
                <c:pt idx="713" formatCode="General">
                  <c:v>409.09</c:v>
                </c:pt>
                <c:pt idx="714" formatCode="General">
                  <c:v>407.34</c:v>
                </c:pt>
                <c:pt idx="715" formatCode="General">
                  <c:v>405.3</c:v>
                </c:pt>
                <c:pt idx="716">
                  <c:v>403.56</c:v>
                </c:pt>
                <c:pt idx="717">
                  <c:v>403.83</c:v>
                </c:pt>
                <c:pt idx="718">
                  <c:v>405.35</c:v>
                </c:pt>
                <c:pt idx="719">
                  <c:v>407</c:v>
                </c:pt>
                <c:pt idx="720">
                  <c:v>408.15</c:v>
                </c:pt>
                <c:pt idx="721">
                  <c:v>408.52</c:v>
                </c:pt>
                <c:pt idx="722">
                  <c:v>409.58</c:v>
                </c:pt>
                <c:pt idx="723">
                  <c:v>410.44</c:v>
                </c:pt>
                <c:pt idx="724">
                  <c:v>411.44</c:v>
                </c:pt>
                <c:pt idx="725">
                  <c:v>411</c:v>
                </c:pt>
                <c:pt idx="726">
                  <c:v>408.94</c:v>
                </c:pt>
                <c:pt idx="727">
                  <c:v>407.17</c:v>
                </c:pt>
                <c:pt idx="728">
                  <c:v>405.71</c:v>
                </c:pt>
                <c:pt idx="729">
                  <c:v>406.18</c:v>
                </c:pt>
                <c:pt idx="730">
                  <c:v>408.22</c:v>
                </c:pt>
                <c:pt idx="731">
                  <c:v>409.27</c:v>
                </c:pt>
                <c:pt idx="732">
                  <c:v>411.03</c:v>
                </c:pt>
                <c:pt idx="733">
                  <c:v>411.96</c:v>
                </c:pt>
                <c:pt idx="734">
                  <c:v>412.18</c:v>
                </c:pt>
                <c:pt idx="735">
                  <c:v>413.61</c:v>
                </c:pt>
                <c:pt idx="736">
                  <c:v>414.9</c:v>
                </c:pt>
                <c:pt idx="737">
                  <c:v>414.15</c:v>
                </c:pt>
                <c:pt idx="738">
                  <c:v>411.96</c:v>
                </c:pt>
                <c:pt idx="739">
                  <c:v>410.17</c:v>
                </c:pt>
                <c:pt idx="740">
                  <c:v>408.76</c:v>
                </c:pt>
                <c:pt idx="741">
                  <c:v>408.74</c:v>
                </c:pt>
                <c:pt idx="742">
                  <c:v>410.47</c:v>
                </c:pt>
                <c:pt idx="743">
                  <c:v>411.97</c:v>
                </c:pt>
                <c:pt idx="744">
                  <c:v>413.59</c:v>
                </c:pt>
                <c:pt idx="745">
                  <c:v>414.32</c:v>
                </c:pt>
                <c:pt idx="746">
                  <c:v>414.72</c:v>
                </c:pt>
                <c:pt idx="747">
                  <c:v>416.42</c:v>
                </c:pt>
                <c:pt idx="748">
                  <c:v>417.28</c:v>
                </c:pt>
                <c:pt idx="749">
                  <c:v>416.58</c:v>
                </c:pt>
                <c:pt idx="750">
                  <c:v>414.59</c:v>
                </c:pt>
                <c:pt idx="751">
                  <c:v>412.75</c:v>
                </c:pt>
                <c:pt idx="752">
                  <c:v>411.5</c:v>
                </c:pt>
                <c:pt idx="753">
                  <c:v>411.49</c:v>
                </c:pt>
                <c:pt idx="754">
                  <c:v>413.1</c:v>
                </c:pt>
                <c:pt idx="755">
                  <c:v>414.23</c:v>
                </c:pt>
                <c:pt idx="756">
                  <c:v>415.49</c:v>
                </c:pt>
                <c:pt idx="757">
                  <c:v>416.69</c:v>
                </c:pt>
                <c:pt idx="758">
                  <c:v>417.61</c:v>
                </c:pt>
                <c:pt idx="759">
                  <c:v>419.01</c:v>
                </c:pt>
                <c:pt idx="760">
                  <c:v>419.09</c:v>
                </c:pt>
                <c:pt idx="761">
                  <c:v>418.93</c:v>
                </c:pt>
                <c:pt idx="762">
                  <c:v>416.9</c:v>
                </c:pt>
                <c:pt idx="763">
                  <c:v>414.42</c:v>
                </c:pt>
                <c:pt idx="764">
                  <c:v>413.26</c:v>
                </c:pt>
                <c:pt idx="765">
                  <c:v>413.9</c:v>
                </c:pt>
                <c:pt idx="766">
                  <c:v>414.97</c:v>
                </c:pt>
                <c:pt idx="767">
                  <c:v>416.67</c:v>
                </c:pt>
                <c:pt idx="768">
                  <c:v>418.12</c:v>
                </c:pt>
                <c:pt idx="769">
                  <c:v>419.24</c:v>
                </c:pt>
                <c:pt idx="770">
                  <c:v>418.76</c:v>
                </c:pt>
                <c:pt idx="771">
                  <c:v>420.19</c:v>
                </c:pt>
                <c:pt idx="772">
                  <c:v>420.97</c:v>
                </c:pt>
                <c:pt idx="773">
                  <c:v>420.94</c:v>
                </c:pt>
                <c:pt idx="774">
                  <c:v>418.85</c:v>
                </c:pt>
                <c:pt idx="775">
                  <c:v>417.15</c:v>
                </c:pt>
                <c:pt idx="776">
                  <c:v>415.91</c:v>
                </c:pt>
                <c:pt idx="777">
                  <c:v>415.74</c:v>
                </c:pt>
                <c:pt idx="778">
                  <c:v>417.47</c:v>
                </c:pt>
                <c:pt idx="779">
                  <c:v>419</c:v>
                </c:pt>
                <c:pt idx="780">
                  <c:v>419.48</c:v>
                </c:pt>
                <c:pt idx="781">
                  <c:v>420.32</c:v>
                </c:pt>
                <c:pt idx="782">
                  <c:v>420.97</c:v>
                </c:pt>
                <c:pt idx="783">
                  <c:v>423.37</c:v>
                </c:pt>
                <c:pt idx="784">
                  <c:v>424.03</c:v>
                </c:pt>
                <c:pt idx="785">
                  <c:v>423.66</c:v>
                </c:pt>
                <c:pt idx="786">
                  <c:v>421.83</c:v>
                </c:pt>
                <c:pt idx="787">
                  <c:v>419.68</c:v>
                </c:pt>
                <c:pt idx="788">
                  <c:v>418.5</c:v>
                </c:pt>
                <c:pt idx="789">
                  <c:v>418.82</c:v>
                </c:pt>
                <c:pt idx="790">
                  <c:v>420.46</c:v>
                </c:pt>
                <c:pt idx="791">
                  <c:v>421.86</c:v>
                </c:pt>
                <c:pt idx="792">
                  <c:v>422.8</c:v>
                </c:pt>
                <c:pt idx="793">
                  <c:v>424.62</c:v>
                </c:pt>
                <c:pt idx="794">
                  <c:v>425.38</c:v>
                </c:pt>
              </c:numCache>
            </c:numRef>
          </c:yVal>
          <c:smooth val="1"/>
        </c:ser>
        <c:ser>
          <c:idx val="1"/>
          <c:order val="1"/>
          <c:tx>
            <c:strRef>
              <c:f>KeelingKurve!$C$25</c:f>
              <c:strCache>
                <c:ptCount val="1"/>
                <c:pt idx="0">
                  <c:v>Messwerte, Mittelwert</c:v>
                </c:pt>
              </c:strCache>
            </c:strRef>
          </c:tx>
          <c:marker>
            <c:symbol val="none"/>
          </c:marker>
          <c:xVal>
            <c:numRef>
              <c:f>KeelingKurve!$A$26:$A$950</c:f>
              <c:numCache>
                <c:formatCode>mm\-yyyy</c:formatCode>
                <c:ptCount val="925"/>
                <c:pt idx="0">
                  <c:v>21186</c:v>
                </c:pt>
                <c:pt idx="1">
                  <c:v>21217</c:v>
                </c:pt>
                <c:pt idx="2">
                  <c:v>21245</c:v>
                </c:pt>
                <c:pt idx="3">
                  <c:v>21276</c:v>
                </c:pt>
                <c:pt idx="4">
                  <c:v>21306</c:v>
                </c:pt>
                <c:pt idx="5">
                  <c:v>21337</c:v>
                </c:pt>
                <c:pt idx="6">
                  <c:v>21367</c:v>
                </c:pt>
                <c:pt idx="7">
                  <c:v>21398</c:v>
                </c:pt>
                <c:pt idx="8">
                  <c:v>21429</c:v>
                </c:pt>
                <c:pt idx="9">
                  <c:v>21459</c:v>
                </c:pt>
                <c:pt idx="10">
                  <c:v>21490</c:v>
                </c:pt>
                <c:pt idx="11">
                  <c:v>21520</c:v>
                </c:pt>
                <c:pt idx="12">
                  <c:v>21551</c:v>
                </c:pt>
                <c:pt idx="13">
                  <c:v>21582</c:v>
                </c:pt>
                <c:pt idx="14">
                  <c:v>21610</c:v>
                </c:pt>
                <c:pt idx="15">
                  <c:v>21641</c:v>
                </c:pt>
                <c:pt idx="16">
                  <c:v>21671</c:v>
                </c:pt>
                <c:pt idx="17">
                  <c:v>21702</c:v>
                </c:pt>
                <c:pt idx="18">
                  <c:v>21732</c:v>
                </c:pt>
                <c:pt idx="19">
                  <c:v>21763</c:v>
                </c:pt>
                <c:pt idx="20">
                  <c:v>21794</c:v>
                </c:pt>
                <c:pt idx="21">
                  <c:v>21824</c:v>
                </c:pt>
                <c:pt idx="22">
                  <c:v>21855</c:v>
                </c:pt>
                <c:pt idx="23">
                  <c:v>21885</c:v>
                </c:pt>
                <c:pt idx="24">
                  <c:v>21916</c:v>
                </c:pt>
                <c:pt idx="25">
                  <c:v>21947</c:v>
                </c:pt>
                <c:pt idx="26">
                  <c:v>21976</c:v>
                </c:pt>
                <c:pt idx="27">
                  <c:v>22007</c:v>
                </c:pt>
                <c:pt idx="28">
                  <c:v>22037</c:v>
                </c:pt>
                <c:pt idx="29">
                  <c:v>22068</c:v>
                </c:pt>
                <c:pt idx="30">
                  <c:v>22098</c:v>
                </c:pt>
                <c:pt idx="31">
                  <c:v>22129</c:v>
                </c:pt>
                <c:pt idx="32">
                  <c:v>22160</c:v>
                </c:pt>
                <c:pt idx="33">
                  <c:v>22190</c:v>
                </c:pt>
                <c:pt idx="34">
                  <c:v>22221</c:v>
                </c:pt>
                <c:pt idx="35">
                  <c:v>22251</c:v>
                </c:pt>
                <c:pt idx="36">
                  <c:v>22282</c:v>
                </c:pt>
                <c:pt idx="37">
                  <c:v>22313</c:v>
                </c:pt>
                <c:pt idx="38">
                  <c:v>22341</c:v>
                </c:pt>
                <c:pt idx="39">
                  <c:v>22372</c:v>
                </c:pt>
                <c:pt idx="40">
                  <c:v>22402</c:v>
                </c:pt>
                <c:pt idx="41">
                  <c:v>22433</c:v>
                </c:pt>
                <c:pt idx="42">
                  <c:v>22463</c:v>
                </c:pt>
                <c:pt idx="43">
                  <c:v>22494</c:v>
                </c:pt>
                <c:pt idx="44">
                  <c:v>22525</c:v>
                </c:pt>
                <c:pt idx="45">
                  <c:v>22555</c:v>
                </c:pt>
                <c:pt idx="46">
                  <c:v>22586</c:v>
                </c:pt>
                <c:pt idx="47">
                  <c:v>22616</c:v>
                </c:pt>
                <c:pt idx="48">
                  <c:v>22647</c:v>
                </c:pt>
                <c:pt idx="49">
                  <c:v>22678</c:v>
                </c:pt>
                <c:pt idx="50">
                  <c:v>22706</c:v>
                </c:pt>
                <c:pt idx="51">
                  <c:v>22737</c:v>
                </c:pt>
                <c:pt idx="52">
                  <c:v>22767</c:v>
                </c:pt>
                <c:pt idx="53">
                  <c:v>22798</c:v>
                </c:pt>
                <c:pt idx="54">
                  <c:v>22828</c:v>
                </c:pt>
                <c:pt idx="55">
                  <c:v>22859</c:v>
                </c:pt>
                <c:pt idx="56">
                  <c:v>22890</c:v>
                </c:pt>
                <c:pt idx="57">
                  <c:v>22920</c:v>
                </c:pt>
                <c:pt idx="58">
                  <c:v>22951</c:v>
                </c:pt>
                <c:pt idx="59">
                  <c:v>22981</c:v>
                </c:pt>
                <c:pt idx="60">
                  <c:v>23012</c:v>
                </c:pt>
                <c:pt idx="61">
                  <c:v>23043</c:v>
                </c:pt>
                <c:pt idx="62">
                  <c:v>23071</c:v>
                </c:pt>
                <c:pt idx="63">
                  <c:v>23102</c:v>
                </c:pt>
                <c:pt idx="64">
                  <c:v>23132</c:v>
                </c:pt>
                <c:pt idx="65">
                  <c:v>23163</c:v>
                </c:pt>
                <c:pt idx="66">
                  <c:v>23193</c:v>
                </c:pt>
                <c:pt idx="67">
                  <c:v>23224</c:v>
                </c:pt>
                <c:pt idx="68">
                  <c:v>23255</c:v>
                </c:pt>
                <c:pt idx="69">
                  <c:v>23285</c:v>
                </c:pt>
                <c:pt idx="70">
                  <c:v>23316</c:v>
                </c:pt>
                <c:pt idx="71">
                  <c:v>23346</c:v>
                </c:pt>
                <c:pt idx="72">
                  <c:v>23377</c:v>
                </c:pt>
                <c:pt idx="73">
                  <c:v>23408</c:v>
                </c:pt>
                <c:pt idx="74">
                  <c:v>23437</c:v>
                </c:pt>
                <c:pt idx="75">
                  <c:v>23468</c:v>
                </c:pt>
                <c:pt idx="76">
                  <c:v>23498</c:v>
                </c:pt>
                <c:pt idx="77">
                  <c:v>23529</c:v>
                </c:pt>
                <c:pt idx="78">
                  <c:v>23559</c:v>
                </c:pt>
                <c:pt idx="79">
                  <c:v>23590</c:v>
                </c:pt>
                <c:pt idx="80">
                  <c:v>23621</c:v>
                </c:pt>
                <c:pt idx="81">
                  <c:v>23651</c:v>
                </c:pt>
                <c:pt idx="82">
                  <c:v>23682</c:v>
                </c:pt>
                <c:pt idx="83">
                  <c:v>23712</c:v>
                </c:pt>
                <c:pt idx="84">
                  <c:v>23743</c:v>
                </c:pt>
                <c:pt idx="85">
                  <c:v>23774</c:v>
                </c:pt>
                <c:pt idx="86">
                  <c:v>23802</c:v>
                </c:pt>
                <c:pt idx="87">
                  <c:v>23833</c:v>
                </c:pt>
                <c:pt idx="88">
                  <c:v>23863</c:v>
                </c:pt>
                <c:pt idx="89">
                  <c:v>23894</c:v>
                </c:pt>
                <c:pt idx="90">
                  <c:v>23924</c:v>
                </c:pt>
                <c:pt idx="91">
                  <c:v>23955</c:v>
                </c:pt>
                <c:pt idx="92">
                  <c:v>23986</c:v>
                </c:pt>
                <c:pt idx="93">
                  <c:v>24016</c:v>
                </c:pt>
                <c:pt idx="94">
                  <c:v>24047</c:v>
                </c:pt>
                <c:pt idx="95">
                  <c:v>24077</c:v>
                </c:pt>
                <c:pt idx="96">
                  <c:v>24108</c:v>
                </c:pt>
                <c:pt idx="97">
                  <c:v>24139</c:v>
                </c:pt>
                <c:pt idx="98">
                  <c:v>24167</c:v>
                </c:pt>
                <c:pt idx="99">
                  <c:v>24198</c:v>
                </c:pt>
                <c:pt idx="100">
                  <c:v>24228</c:v>
                </c:pt>
                <c:pt idx="101">
                  <c:v>24259</c:v>
                </c:pt>
                <c:pt idx="102">
                  <c:v>24289</c:v>
                </c:pt>
                <c:pt idx="103">
                  <c:v>24320</c:v>
                </c:pt>
                <c:pt idx="104">
                  <c:v>24351</c:v>
                </c:pt>
                <c:pt idx="105">
                  <c:v>24381</c:v>
                </c:pt>
                <c:pt idx="106">
                  <c:v>24412</c:v>
                </c:pt>
                <c:pt idx="107">
                  <c:v>24442</c:v>
                </c:pt>
                <c:pt idx="108">
                  <c:v>24473</c:v>
                </c:pt>
                <c:pt idx="109">
                  <c:v>24504</c:v>
                </c:pt>
                <c:pt idx="110">
                  <c:v>24532</c:v>
                </c:pt>
                <c:pt idx="111">
                  <c:v>24563</c:v>
                </c:pt>
                <c:pt idx="112">
                  <c:v>24593</c:v>
                </c:pt>
                <c:pt idx="113">
                  <c:v>24624</c:v>
                </c:pt>
                <c:pt idx="114">
                  <c:v>24654</c:v>
                </c:pt>
                <c:pt idx="115">
                  <c:v>24685</c:v>
                </c:pt>
                <c:pt idx="116">
                  <c:v>24716</c:v>
                </c:pt>
                <c:pt idx="117">
                  <c:v>24746</c:v>
                </c:pt>
                <c:pt idx="118">
                  <c:v>24777</c:v>
                </c:pt>
                <c:pt idx="119">
                  <c:v>24807</c:v>
                </c:pt>
                <c:pt idx="120">
                  <c:v>24838</c:v>
                </c:pt>
                <c:pt idx="121">
                  <c:v>24869</c:v>
                </c:pt>
                <c:pt idx="122">
                  <c:v>24898</c:v>
                </c:pt>
                <c:pt idx="123">
                  <c:v>24929</c:v>
                </c:pt>
                <c:pt idx="124">
                  <c:v>24959</c:v>
                </c:pt>
                <c:pt idx="125">
                  <c:v>24990</c:v>
                </c:pt>
                <c:pt idx="126">
                  <c:v>25020</c:v>
                </c:pt>
                <c:pt idx="127">
                  <c:v>25051</c:v>
                </c:pt>
                <c:pt idx="128">
                  <c:v>25082</c:v>
                </c:pt>
                <c:pt idx="129">
                  <c:v>25112</c:v>
                </c:pt>
                <c:pt idx="130">
                  <c:v>25143</c:v>
                </c:pt>
                <c:pt idx="131">
                  <c:v>25173</c:v>
                </c:pt>
                <c:pt idx="132">
                  <c:v>25204</c:v>
                </c:pt>
                <c:pt idx="133">
                  <c:v>25235</c:v>
                </c:pt>
                <c:pt idx="134">
                  <c:v>25263</c:v>
                </c:pt>
                <c:pt idx="135">
                  <c:v>25294</c:v>
                </c:pt>
                <c:pt idx="136">
                  <c:v>25324</c:v>
                </c:pt>
                <c:pt idx="137">
                  <c:v>25355</c:v>
                </c:pt>
                <c:pt idx="138">
                  <c:v>25385</c:v>
                </c:pt>
                <c:pt idx="139">
                  <c:v>25416</c:v>
                </c:pt>
                <c:pt idx="140">
                  <c:v>25447</c:v>
                </c:pt>
                <c:pt idx="141">
                  <c:v>25477</c:v>
                </c:pt>
                <c:pt idx="142">
                  <c:v>25508</c:v>
                </c:pt>
                <c:pt idx="143">
                  <c:v>25538</c:v>
                </c:pt>
                <c:pt idx="144">
                  <c:v>25569</c:v>
                </c:pt>
                <c:pt idx="145">
                  <c:v>25600</c:v>
                </c:pt>
                <c:pt idx="146">
                  <c:v>25628</c:v>
                </c:pt>
                <c:pt idx="147">
                  <c:v>25659</c:v>
                </c:pt>
                <c:pt idx="148">
                  <c:v>25689</c:v>
                </c:pt>
                <c:pt idx="149">
                  <c:v>25720</c:v>
                </c:pt>
                <c:pt idx="150">
                  <c:v>25750</c:v>
                </c:pt>
                <c:pt idx="151">
                  <c:v>25781</c:v>
                </c:pt>
                <c:pt idx="152">
                  <c:v>25812</c:v>
                </c:pt>
                <c:pt idx="153">
                  <c:v>25842</c:v>
                </c:pt>
                <c:pt idx="154">
                  <c:v>25873</c:v>
                </c:pt>
                <c:pt idx="155">
                  <c:v>25903</c:v>
                </c:pt>
                <c:pt idx="156">
                  <c:v>25934</c:v>
                </c:pt>
                <c:pt idx="157">
                  <c:v>25965</c:v>
                </c:pt>
                <c:pt idx="158">
                  <c:v>25993</c:v>
                </c:pt>
                <c:pt idx="159">
                  <c:v>26024</c:v>
                </c:pt>
                <c:pt idx="160">
                  <c:v>26054</c:v>
                </c:pt>
                <c:pt idx="161">
                  <c:v>26085</c:v>
                </c:pt>
                <c:pt idx="162">
                  <c:v>26115</c:v>
                </c:pt>
                <c:pt idx="163">
                  <c:v>26146</c:v>
                </c:pt>
                <c:pt idx="164">
                  <c:v>26177</c:v>
                </c:pt>
                <c:pt idx="165">
                  <c:v>26207</c:v>
                </c:pt>
                <c:pt idx="166">
                  <c:v>26238</c:v>
                </c:pt>
                <c:pt idx="167">
                  <c:v>26268</c:v>
                </c:pt>
                <c:pt idx="168">
                  <c:v>26299</c:v>
                </c:pt>
                <c:pt idx="169">
                  <c:v>26330</c:v>
                </c:pt>
                <c:pt idx="170">
                  <c:v>26359</c:v>
                </c:pt>
                <c:pt idx="171">
                  <c:v>26390</c:v>
                </c:pt>
                <c:pt idx="172">
                  <c:v>26420</c:v>
                </c:pt>
                <c:pt idx="173">
                  <c:v>26451</c:v>
                </c:pt>
                <c:pt idx="174">
                  <c:v>26481</c:v>
                </c:pt>
                <c:pt idx="175">
                  <c:v>26512</c:v>
                </c:pt>
                <c:pt idx="176">
                  <c:v>26543</c:v>
                </c:pt>
                <c:pt idx="177">
                  <c:v>26573</c:v>
                </c:pt>
                <c:pt idx="178">
                  <c:v>26604</c:v>
                </c:pt>
                <c:pt idx="179">
                  <c:v>26634</c:v>
                </c:pt>
                <c:pt idx="180">
                  <c:v>26665</c:v>
                </c:pt>
                <c:pt idx="181">
                  <c:v>26696</c:v>
                </c:pt>
                <c:pt idx="182">
                  <c:v>26724</c:v>
                </c:pt>
                <c:pt idx="183">
                  <c:v>26755</c:v>
                </c:pt>
                <c:pt idx="184">
                  <c:v>26785</c:v>
                </c:pt>
                <c:pt idx="185">
                  <c:v>26816</c:v>
                </c:pt>
                <c:pt idx="186">
                  <c:v>26846</c:v>
                </c:pt>
                <c:pt idx="187">
                  <c:v>26877</c:v>
                </c:pt>
                <c:pt idx="188">
                  <c:v>26908</c:v>
                </c:pt>
                <c:pt idx="189">
                  <c:v>26938</c:v>
                </c:pt>
                <c:pt idx="190">
                  <c:v>26969</c:v>
                </c:pt>
                <c:pt idx="191">
                  <c:v>26999</c:v>
                </c:pt>
                <c:pt idx="192">
                  <c:v>27030</c:v>
                </c:pt>
                <c:pt idx="193">
                  <c:v>27061</c:v>
                </c:pt>
                <c:pt idx="194">
                  <c:v>27089</c:v>
                </c:pt>
                <c:pt idx="195">
                  <c:v>27120</c:v>
                </c:pt>
                <c:pt idx="196">
                  <c:v>27150</c:v>
                </c:pt>
                <c:pt idx="197">
                  <c:v>27181</c:v>
                </c:pt>
                <c:pt idx="198">
                  <c:v>27211</c:v>
                </c:pt>
                <c:pt idx="199">
                  <c:v>27242</c:v>
                </c:pt>
                <c:pt idx="200">
                  <c:v>27273</c:v>
                </c:pt>
                <c:pt idx="201">
                  <c:v>27303</c:v>
                </c:pt>
                <c:pt idx="202">
                  <c:v>27334</c:v>
                </c:pt>
                <c:pt idx="203">
                  <c:v>27364</c:v>
                </c:pt>
                <c:pt idx="204">
                  <c:v>27395</c:v>
                </c:pt>
                <c:pt idx="205">
                  <c:v>27426</c:v>
                </c:pt>
                <c:pt idx="206">
                  <c:v>27454</c:v>
                </c:pt>
                <c:pt idx="207">
                  <c:v>27485</c:v>
                </c:pt>
                <c:pt idx="208">
                  <c:v>27515</c:v>
                </c:pt>
                <c:pt idx="209">
                  <c:v>27546</c:v>
                </c:pt>
                <c:pt idx="210">
                  <c:v>27576</c:v>
                </c:pt>
                <c:pt idx="211">
                  <c:v>27607</c:v>
                </c:pt>
                <c:pt idx="212">
                  <c:v>27638</c:v>
                </c:pt>
                <c:pt idx="213">
                  <c:v>27668</c:v>
                </c:pt>
                <c:pt idx="214">
                  <c:v>27699</c:v>
                </c:pt>
                <c:pt idx="215">
                  <c:v>27729</c:v>
                </c:pt>
                <c:pt idx="216">
                  <c:v>27760</c:v>
                </c:pt>
                <c:pt idx="217">
                  <c:v>27791</c:v>
                </c:pt>
                <c:pt idx="218">
                  <c:v>27820</c:v>
                </c:pt>
                <c:pt idx="219">
                  <c:v>27851</c:v>
                </c:pt>
                <c:pt idx="220">
                  <c:v>27881</c:v>
                </c:pt>
                <c:pt idx="221">
                  <c:v>27912</c:v>
                </c:pt>
                <c:pt idx="222">
                  <c:v>27942</c:v>
                </c:pt>
                <c:pt idx="223">
                  <c:v>27973</c:v>
                </c:pt>
                <c:pt idx="224">
                  <c:v>28004</c:v>
                </c:pt>
                <c:pt idx="225">
                  <c:v>28034</c:v>
                </c:pt>
                <c:pt idx="226">
                  <c:v>28065</c:v>
                </c:pt>
                <c:pt idx="227">
                  <c:v>28095</c:v>
                </c:pt>
                <c:pt idx="228">
                  <c:v>28126</c:v>
                </c:pt>
                <c:pt idx="229">
                  <c:v>28157</c:v>
                </c:pt>
                <c:pt idx="230">
                  <c:v>28185</c:v>
                </c:pt>
                <c:pt idx="231">
                  <c:v>28216</c:v>
                </c:pt>
                <c:pt idx="232">
                  <c:v>28246</c:v>
                </c:pt>
                <c:pt idx="233">
                  <c:v>28277</c:v>
                </c:pt>
                <c:pt idx="234">
                  <c:v>28307</c:v>
                </c:pt>
                <c:pt idx="235">
                  <c:v>28338</c:v>
                </c:pt>
                <c:pt idx="236">
                  <c:v>28369</c:v>
                </c:pt>
                <c:pt idx="237">
                  <c:v>28399</c:v>
                </c:pt>
                <c:pt idx="238">
                  <c:v>28430</c:v>
                </c:pt>
                <c:pt idx="239">
                  <c:v>28460</c:v>
                </c:pt>
                <c:pt idx="240">
                  <c:v>28491</c:v>
                </c:pt>
                <c:pt idx="241">
                  <c:v>28522</c:v>
                </c:pt>
                <c:pt idx="242">
                  <c:v>28550</c:v>
                </c:pt>
                <c:pt idx="243">
                  <c:v>28581</c:v>
                </c:pt>
                <c:pt idx="244">
                  <c:v>28611</c:v>
                </c:pt>
                <c:pt idx="245">
                  <c:v>28642</c:v>
                </c:pt>
                <c:pt idx="246">
                  <c:v>28672</c:v>
                </c:pt>
                <c:pt idx="247">
                  <c:v>28703</c:v>
                </c:pt>
                <c:pt idx="248">
                  <c:v>28734</c:v>
                </c:pt>
                <c:pt idx="249">
                  <c:v>28764</c:v>
                </c:pt>
                <c:pt idx="250">
                  <c:v>28795</c:v>
                </c:pt>
                <c:pt idx="251">
                  <c:v>28825</c:v>
                </c:pt>
                <c:pt idx="252">
                  <c:v>28856</c:v>
                </c:pt>
                <c:pt idx="253">
                  <c:v>28887</c:v>
                </c:pt>
                <c:pt idx="254">
                  <c:v>28915</c:v>
                </c:pt>
                <c:pt idx="255">
                  <c:v>28946</c:v>
                </c:pt>
                <c:pt idx="256">
                  <c:v>28976</c:v>
                </c:pt>
                <c:pt idx="257">
                  <c:v>29007</c:v>
                </c:pt>
                <c:pt idx="258">
                  <c:v>29037</c:v>
                </c:pt>
                <c:pt idx="259">
                  <c:v>29068</c:v>
                </c:pt>
                <c:pt idx="260">
                  <c:v>29099</c:v>
                </c:pt>
                <c:pt idx="261">
                  <c:v>29129</c:v>
                </c:pt>
                <c:pt idx="262">
                  <c:v>29160</c:v>
                </c:pt>
                <c:pt idx="263">
                  <c:v>29190</c:v>
                </c:pt>
                <c:pt idx="264">
                  <c:v>29221</c:v>
                </c:pt>
                <c:pt idx="265">
                  <c:v>29252</c:v>
                </c:pt>
                <c:pt idx="266">
                  <c:v>29281</c:v>
                </c:pt>
                <c:pt idx="267">
                  <c:v>29312</c:v>
                </c:pt>
                <c:pt idx="268">
                  <c:v>29342</c:v>
                </c:pt>
                <c:pt idx="269">
                  <c:v>29373</c:v>
                </c:pt>
                <c:pt idx="270">
                  <c:v>29403</c:v>
                </c:pt>
                <c:pt idx="271">
                  <c:v>29434</c:v>
                </c:pt>
                <c:pt idx="272">
                  <c:v>29465</c:v>
                </c:pt>
                <c:pt idx="273">
                  <c:v>29495</c:v>
                </c:pt>
                <c:pt idx="274">
                  <c:v>29526</c:v>
                </c:pt>
                <c:pt idx="275">
                  <c:v>29556</c:v>
                </c:pt>
                <c:pt idx="276">
                  <c:v>29587</c:v>
                </c:pt>
                <c:pt idx="277">
                  <c:v>29618</c:v>
                </c:pt>
                <c:pt idx="278">
                  <c:v>29646</c:v>
                </c:pt>
                <c:pt idx="279">
                  <c:v>29677</c:v>
                </c:pt>
                <c:pt idx="280">
                  <c:v>29707</c:v>
                </c:pt>
                <c:pt idx="281">
                  <c:v>29738</c:v>
                </c:pt>
                <c:pt idx="282">
                  <c:v>29768</c:v>
                </c:pt>
                <c:pt idx="283">
                  <c:v>29799</c:v>
                </c:pt>
                <c:pt idx="284">
                  <c:v>29830</c:v>
                </c:pt>
                <c:pt idx="285">
                  <c:v>29860</c:v>
                </c:pt>
                <c:pt idx="286">
                  <c:v>29891</c:v>
                </c:pt>
                <c:pt idx="287">
                  <c:v>29921</c:v>
                </c:pt>
                <c:pt idx="288">
                  <c:v>29952</c:v>
                </c:pt>
                <c:pt idx="289">
                  <c:v>29983</c:v>
                </c:pt>
                <c:pt idx="290">
                  <c:v>30011</c:v>
                </c:pt>
                <c:pt idx="291">
                  <c:v>30042</c:v>
                </c:pt>
                <c:pt idx="292">
                  <c:v>30072</c:v>
                </c:pt>
                <c:pt idx="293">
                  <c:v>30103</c:v>
                </c:pt>
                <c:pt idx="294">
                  <c:v>30133</c:v>
                </c:pt>
                <c:pt idx="295">
                  <c:v>30164</c:v>
                </c:pt>
                <c:pt idx="296">
                  <c:v>30195</c:v>
                </c:pt>
                <c:pt idx="297">
                  <c:v>30225</c:v>
                </c:pt>
                <c:pt idx="298">
                  <c:v>30256</c:v>
                </c:pt>
                <c:pt idx="299">
                  <c:v>30286</c:v>
                </c:pt>
                <c:pt idx="300">
                  <c:v>30317</c:v>
                </c:pt>
                <c:pt idx="301">
                  <c:v>30348</c:v>
                </c:pt>
                <c:pt idx="302">
                  <c:v>30376</c:v>
                </c:pt>
                <c:pt idx="303">
                  <c:v>30407</c:v>
                </c:pt>
                <c:pt idx="304">
                  <c:v>30437</c:v>
                </c:pt>
                <c:pt idx="305">
                  <c:v>30468</c:v>
                </c:pt>
                <c:pt idx="306">
                  <c:v>30498</c:v>
                </c:pt>
                <c:pt idx="307">
                  <c:v>30529</c:v>
                </c:pt>
                <c:pt idx="308">
                  <c:v>30560</c:v>
                </c:pt>
                <c:pt idx="309">
                  <c:v>30590</c:v>
                </c:pt>
                <c:pt idx="310">
                  <c:v>30621</c:v>
                </c:pt>
                <c:pt idx="311">
                  <c:v>30651</c:v>
                </c:pt>
                <c:pt idx="312">
                  <c:v>30682</c:v>
                </c:pt>
                <c:pt idx="313">
                  <c:v>30713</c:v>
                </c:pt>
                <c:pt idx="314">
                  <c:v>30742</c:v>
                </c:pt>
                <c:pt idx="315">
                  <c:v>30773</c:v>
                </c:pt>
                <c:pt idx="316">
                  <c:v>30803</c:v>
                </c:pt>
                <c:pt idx="317">
                  <c:v>30834</c:v>
                </c:pt>
                <c:pt idx="318">
                  <c:v>30864</c:v>
                </c:pt>
                <c:pt idx="319">
                  <c:v>30895</c:v>
                </c:pt>
                <c:pt idx="320">
                  <c:v>30926</c:v>
                </c:pt>
                <c:pt idx="321">
                  <c:v>30956</c:v>
                </c:pt>
                <c:pt idx="322">
                  <c:v>30987</c:v>
                </c:pt>
                <c:pt idx="323">
                  <c:v>31017</c:v>
                </c:pt>
                <c:pt idx="324">
                  <c:v>31048</c:v>
                </c:pt>
                <c:pt idx="325">
                  <c:v>31079</c:v>
                </c:pt>
                <c:pt idx="326">
                  <c:v>31107</c:v>
                </c:pt>
                <c:pt idx="327">
                  <c:v>31138</c:v>
                </c:pt>
                <c:pt idx="328">
                  <c:v>31168</c:v>
                </c:pt>
                <c:pt idx="329">
                  <c:v>31199</c:v>
                </c:pt>
                <c:pt idx="330">
                  <c:v>31229</c:v>
                </c:pt>
                <c:pt idx="331">
                  <c:v>31260</c:v>
                </c:pt>
                <c:pt idx="332">
                  <c:v>31291</c:v>
                </c:pt>
                <c:pt idx="333">
                  <c:v>31321</c:v>
                </c:pt>
                <c:pt idx="334">
                  <c:v>31352</c:v>
                </c:pt>
                <c:pt idx="335">
                  <c:v>31382</c:v>
                </c:pt>
                <c:pt idx="336">
                  <c:v>31413</c:v>
                </c:pt>
                <c:pt idx="337">
                  <c:v>31444</c:v>
                </c:pt>
                <c:pt idx="338">
                  <c:v>31472</c:v>
                </c:pt>
                <c:pt idx="339">
                  <c:v>31503</c:v>
                </c:pt>
                <c:pt idx="340">
                  <c:v>31533</c:v>
                </c:pt>
                <c:pt idx="341">
                  <c:v>31564</c:v>
                </c:pt>
                <c:pt idx="342">
                  <c:v>31594</c:v>
                </c:pt>
                <c:pt idx="343">
                  <c:v>31625</c:v>
                </c:pt>
                <c:pt idx="344">
                  <c:v>31656</c:v>
                </c:pt>
                <c:pt idx="345">
                  <c:v>31686</c:v>
                </c:pt>
                <c:pt idx="346">
                  <c:v>31717</c:v>
                </c:pt>
                <c:pt idx="347">
                  <c:v>31747</c:v>
                </c:pt>
                <c:pt idx="348">
                  <c:v>31778</c:v>
                </c:pt>
                <c:pt idx="349">
                  <c:v>31809</c:v>
                </c:pt>
                <c:pt idx="350">
                  <c:v>31837</c:v>
                </c:pt>
                <c:pt idx="351">
                  <c:v>31868</c:v>
                </c:pt>
                <c:pt idx="352">
                  <c:v>31898</c:v>
                </c:pt>
                <c:pt idx="353">
                  <c:v>31929</c:v>
                </c:pt>
                <c:pt idx="354">
                  <c:v>31959</c:v>
                </c:pt>
                <c:pt idx="355">
                  <c:v>31990</c:v>
                </c:pt>
                <c:pt idx="356">
                  <c:v>32021</c:v>
                </c:pt>
                <c:pt idx="357">
                  <c:v>32051</c:v>
                </c:pt>
                <c:pt idx="358">
                  <c:v>32082</c:v>
                </c:pt>
                <c:pt idx="359">
                  <c:v>32112</c:v>
                </c:pt>
                <c:pt idx="360">
                  <c:v>32143</c:v>
                </c:pt>
                <c:pt idx="361">
                  <c:v>32174</c:v>
                </c:pt>
                <c:pt idx="362">
                  <c:v>32203</c:v>
                </c:pt>
                <c:pt idx="363">
                  <c:v>32234</c:v>
                </c:pt>
                <c:pt idx="364">
                  <c:v>32264</c:v>
                </c:pt>
                <c:pt idx="365">
                  <c:v>32295</c:v>
                </c:pt>
                <c:pt idx="366">
                  <c:v>32325</c:v>
                </c:pt>
                <c:pt idx="367">
                  <c:v>32356</c:v>
                </c:pt>
                <c:pt idx="368">
                  <c:v>32387</c:v>
                </c:pt>
                <c:pt idx="369">
                  <c:v>32417</c:v>
                </c:pt>
                <c:pt idx="370">
                  <c:v>32448</c:v>
                </c:pt>
                <c:pt idx="371">
                  <c:v>32478</c:v>
                </c:pt>
                <c:pt idx="372">
                  <c:v>32509</c:v>
                </c:pt>
                <c:pt idx="373">
                  <c:v>32540</c:v>
                </c:pt>
                <c:pt idx="374">
                  <c:v>32568</c:v>
                </c:pt>
                <c:pt idx="375">
                  <c:v>32599</c:v>
                </c:pt>
                <c:pt idx="376">
                  <c:v>32629</c:v>
                </c:pt>
                <c:pt idx="377">
                  <c:v>32660</c:v>
                </c:pt>
                <c:pt idx="378">
                  <c:v>32690</c:v>
                </c:pt>
                <c:pt idx="379">
                  <c:v>32721</c:v>
                </c:pt>
                <c:pt idx="380">
                  <c:v>32752</c:v>
                </c:pt>
                <c:pt idx="381">
                  <c:v>32782</c:v>
                </c:pt>
                <c:pt idx="382">
                  <c:v>32813</c:v>
                </c:pt>
                <c:pt idx="383">
                  <c:v>32843</c:v>
                </c:pt>
                <c:pt idx="384">
                  <c:v>32874</c:v>
                </c:pt>
                <c:pt idx="385">
                  <c:v>32905</c:v>
                </c:pt>
                <c:pt idx="386">
                  <c:v>32933</c:v>
                </c:pt>
                <c:pt idx="387">
                  <c:v>32964</c:v>
                </c:pt>
                <c:pt idx="388">
                  <c:v>32994</c:v>
                </c:pt>
                <c:pt idx="389">
                  <c:v>33025</c:v>
                </c:pt>
                <c:pt idx="390">
                  <c:v>33055</c:v>
                </c:pt>
                <c:pt idx="391">
                  <c:v>33086</c:v>
                </c:pt>
                <c:pt idx="392">
                  <c:v>33117</c:v>
                </c:pt>
                <c:pt idx="393">
                  <c:v>33147</c:v>
                </c:pt>
                <c:pt idx="394">
                  <c:v>33178</c:v>
                </c:pt>
                <c:pt idx="395">
                  <c:v>33208</c:v>
                </c:pt>
                <c:pt idx="396">
                  <c:v>33239</c:v>
                </c:pt>
                <c:pt idx="397">
                  <c:v>33270</c:v>
                </c:pt>
                <c:pt idx="398">
                  <c:v>33298</c:v>
                </c:pt>
                <c:pt idx="399">
                  <c:v>33329</c:v>
                </c:pt>
                <c:pt idx="400">
                  <c:v>33359</c:v>
                </c:pt>
                <c:pt idx="401">
                  <c:v>33390</c:v>
                </c:pt>
                <c:pt idx="402">
                  <c:v>33420</c:v>
                </c:pt>
                <c:pt idx="403">
                  <c:v>33451</c:v>
                </c:pt>
                <c:pt idx="404">
                  <c:v>33482</c:v>
                </c:pt>
                <c:pt idx="405">
                  <c:v>33512</c:v>
                </c:pt>
                <c:pt idx="406">
                  <c:v>33543</c:v>
                </c:pt>
                <c:pt idx="407">
                  <c:v>33573</c:v>
                </c:pt>
                <c:pt idx="408">
                  <c:v>33604</c:v>
                </c:pt>
                <c:pt idx="409">
                  <c:v>33635</c:v>
                </c:pt>
                <c:pt idx="410">
                  <c:v>33664</c:v>
                </c:pt>
                <c:pt idx="411">
                  <c:v>33695</c:v>
                </c:pt>
                <c:pt idx="412">
                  <c:v>33725</c:v>
                </c:pt>
                <c:pt idx="413">
                  <c:v>33756</c:v>
                </c:pt>
                <c:pt idx="414">
                  <c:v>33786</c:v>
                </c:pt>
                <c:pt idx="415">
                  <c:v>33817</c:v>
                </c:pt>
                <c:pt idx="416">
                  <c:v>33848</c:v>
                </c:pt>
                <c:pt idx="417">
                  <c:v>33878</c:v>
                </c:pt>
                <c:pt idx="418">
                  <c:v>33909</c:v>
                </c:pt>
                <c:pt idx="419">
                  <c:v>33939</c:v>
                </c:pt>
                <c:pt idx="420">
                  <c:v>33970</c:v>
                </c:pt>
                <c:pt idx="421">
                  <c:v>34001</c:v>
                </c:pt>
                <c:pt idx="422">
                  <c:v>34029</c:v>
                </c:pt>
                <c:pt idx="423">
                  <c:v>34060</c:v>
                </c:pt>
                <c:pt idx="424">
                  <c:v>34090</c:v>
                </c:pt>
                <c:pt idx="425">
                  <c:v>34121</c:v>
                </c:pt>
                <c:pt idx="426">
                  <c:v>34151</c:v>
                </c:pt>
                <c:pt idx="427">
                  <c:v>34182</c:v>
                </c:pt>
                <c:pt idx="428">
                  <c:v>34213</c:v>
                </c:pt>
                <c:pt idx="429">
                  <c:v>34243</c:v>
                </c:pt>
                <c:pt idx="430">
                  <c:v>34274</c:v>
                </c:pt>
                <c:pt idx="431">
                  <c:v>34304</c:v>
                </c:pt>
                <c:pt idx="432">
                  <c:v>34335</c:v>
                </c:pt>
                <c:pt idx="433">
                  <c:v>34366</c:v>
                </c:pt>
                <c:pt idx="434">
                  <c:v>34394</c:v>
                </c:pt>
                <c:pt idx="435">
                  <c:v>34425</c:v>
                </c:pt>
                <c:pt idx="436">
                  <c:v>34455</c:v>
                </c:pt>
                <c:pt idx="437">
                  <c:v>34486</c:v>
                </c:pt>
                <c:pt idx="438">
                  <c:v>34516</c:v>
                </c:pt>
                <c:pt idx="439">
                  <c:v>34547</c:v>
                </c:pt>
                <c:pt idx="440">
                  <c:v>34578</c:v>
                </c:pt>
                <c:pt idx="441">
                  <c:v>34608</c:v>
                </c:pt>
                <c:pt idx="442">
                  <c:v>34639</c:v>
                </c:pt>
                <c:pt idx="443">
                  <c:v>34669</c:v>
                </c:pt>
                <c:pt idx="444">
                  <c:v>34700</c:v>
                </c:pt>
                <c:pt idx="445">
                  <c:v>34731</c:v>
                </c:pt>
                <c:pt idx="446">
                  <c:v>34759</c:v>
                </c:pt>
                <c:pt idx="447">
                  <c:v>34790</c:v>
                </c:pt>
                <c:pt idx="448">
                  <c:v>34820</c:v>
                </c:pt>
                <c:pt idx="449">
                  <c:v>34851</c:v>
                </c:pt>
                <c:pt idx="450">
                  <c:v>34881</c:v>
                </c:pt>
                <c:pt idx="451">
                  <c:v>34912</c:v>
                </c:pt>
                <c:pt idx="452">
                  <c:v>34943</c:v>
                </c:pt>
                <c:pt idx="453">
                  <c:v>34973</c:v>
                </c:pt>
                <c:pt idx="454">
                  <c:v>35004</c:v>
                </c:pt>
                <c:pt idx="455">
                  <c:v>35034</c:v>
                </c:pt>
                <c:pt idx="456">
                  <c:v>35065</c:v>
                </c:pt>
                <c:pt idx="457">
                  <c:v>35096</c:v>
                </c:pt>
                <c:pt idx="458">
                  <c:v>35125</c:v>
                </c:pt>
                <c:pt idx="459">
                  <c:v>35156</c:v>
                </c:pt>
                <c:pt idx="460">
                  <c:v>35186</c:v>
                </c:pt>
                <c:pt idx="461">
                  <c:v>35217</c:v>
                </c:pt>
                <c:pt idx="462">
                  <c:v>35247</c:v>
                </c:pt>
                <c:pt idx="463">
                  <c:v>35278</c:v>
                </c:pt>
                <c:pt idx="464">
                  <c:v>35309</c:v>
                </c:pt>
                <c:pt idx="465">
                  <c:v>35339</c:v>
                </c:pt>
                <c:pt idx="466">
                  <c:v>35370</c:v>
                </c:pt>
                <c:pt idx="467">
                  <c:v>35400</c:v>
                </c:pt>
                <c:pt idx="468">
                  <c:v>35431</c:v>
                </c:pt>
                <c:pt idx="469">
                  <c:v>35462</c:v>
                </c:pt>
                <c:pt idx="470">
                  <c:v>35490</c:v>
                </c:pt>
                <c:pt idx="471">
                  <c:v>35521</c:v>
                </c:pt>
                <c:pt idx="472">
                  <c:v>35551</c:v>
                </c:pt>
                <c:pt idx="473">
                  <c:v>35582</c:v>
                </c:pt>
                <c:pt idx="474">
                  <c:v>35612</c:v>
                </c:pt>
                <c:pt idx="475">
                  <c:v>35643</c:v>
                </c:pt>
                <c:pt idx="476">
                  <c:v>35674</c:v>
                </c:pt>
                <c:pt idx="477">
                  <c:v>35704</c:v>
                </c:pt>
                <c:pt idx="478">
                  <c:v>35735</c:v>
                </c:pt>
                <c:pt idx="479">
                  <c:v>35765</c:v>
                </c:pt>
                <c:pt idx="480">
                  <c:v>35796</c:v>
                </c:pt>
                <c:pt idx="481">
                  <c:v>35827</c:v>
                </c:pt>
                <c:pt idx="482">
                  <c:v>35855</c:v>
                </c:pt>
                <c:pt idx="483">
                  <c:v>35886</c:v>
                </c:pt>
                <c:pt idx="484">
                  <c:v>35916</c:v>
                </c:pt>
                <c:pt idx="485">
                  <c:v>35947</c:v>
                </c:pt>
                <c:pt idx="486">
                  <c:v>35977</c:v>
                </c:pt>
                <c:pt idx="487">
                  <c:v>36008</c:v>
                </c:pt>
                <c:pt idx="488">
                  <c:v>36039</c:v>
                </c:pt>
                <c:pt idx="489">
                  <c:v>36069</c:v>
                </c:pt>
                <c:pt idx="490">
                  <c:v>36100</c:v>
                </c:pt>
                <c:pt idx="491">
                  <c:v>36130</c:v>
                </c:pt>
                <c:pt idx="492">
                  <c:v>36161</c:v>
                </c:pt>
                <c:pt idx="493">
                  <c:v>36192</c:v>
                </c:pt>
                <c:pt idx="494">
                  <c:v>36220</c:v>
                </c:pt>
                <c:pt idx="495">
                  <c:v>36251</c:v>
                </c:pt>
                <c:pt idx="496">
                  <c:v>36281</c:v>
                </c:pt>
                <c:pt idx="497">
                  <c:v>36312</c:v>
                </c:pt>
                <c:pt idx="498">
                  <c:v>36342</c:v>
                </c:pt>
                <c:pt idx="499">
                  <c:v>36373</c:v>
                </c:pt>
                <c:pt idx="500">
                  <c:v>36404</c:v>
                </c:pt>
                <c:pt idx="501">
                  <c:v>36434</c:v>
                </c:pt>
                <c:pt idx="502">
                  <c:v>36465</c:v>
                </c:pt>
                <c:pt idx="503">
                  <c:v>36495</c:v>
                </c:pt>
                <c:pt idx="504">
                  <c:v>36526</c:v>
                </c:pt>
                <c:pt idx="505">
                  <c:v>36557</c:v>
                </c:pt>
                <c:pt idx="506">
                  <c:v>36586</c:v>
                </c:pt>
                <c:pt idx="507">
                  <c:v>36617</c:v>
                </c:pt>
                <c:pt idx="508">
                  <c:v>36647</c:v>
                </c:pt>
                <c:pt idx="509">
                  <c:v>36678</c:v>
                </c:pt>
                <c:pt idx="510">
                  <c:v>36708</c:v>
                </c:pt>
                <c:pt idx="511">
                  <c:v>36739</c:v>
                </c:pt>
                <c:pt idx="512">
                  <c:v>36770</c:v>
                </c:pt>
                <c:pt idx="513">
                  <c:v>36800</c:v>
                </c:pt>
                <c:pt idx="514">
                  <c:v>36831</c:v>
                </c:pt>
                <c:pt idx="515">
                  <c:v>36861</c:v>
                </c:pt>
                <c:pt idx="516">
                  <c:v>36892</c:v>
                </c:pt>
                <c:pt idx="517">
                  <c:v>36923</c:v>
                </c:pt>
                <c:pt idx="518">
                  <c:v>36951</c:v>
                </c:pt>
                <c:pt idx="519">
                  <c:v>36982</c:v>
                </c:pt>
                <c:pt idx="520">
                  <c:v>37012</c:v>
                </c:pt>
                <c:pt idx="521">
                  <c:v>37043</c:v>
                </c:pt>
                <c:pt idx="522">
                  <c:v>37073</c:v>
                </c:pt>
                <c:pt idx="523">
                  <c:v>37104</c:v>
                </c:pt>
                <c:pt idx="524">
                  <c:v>37135</c:v>
                </c:pt>
                <c:pt idx="525">
                  <c:v>37165</c:v>
                </c:pt>
                <c:pt idx="526">
                  <c:v>37196</c:v>
                </c:pt>
                <c:pt idx="527">
                  <c:v>37226</c:v>
                </c:pt>
                <c:pt idx="528">
                  <c:v>37257</c:v>
                </c:pt>
                <c:pt idx="529">
                  <c:v>37288</c:v>
                </c:pt>
                <c:pt idx="530">
                  <c:v>37316</c:v>
                </c:pt>
                <c:pt idx="531">
                  <c:v>37347</c:v>
                </c:pt>
                <c:pt idx="532">
                  <c:v>37377</c:v>
                </c:pt>
                <c:pt idx="533">
                  <c:v>37408</c:v>
                </c:pt>
                <c:pt idx="534">
                  <c:v>37438</c:v>
                </c:pt>
                <c:pt idx="535">
                  <c:v>37469</c:v>
                </c:pt>
                <c:pt idx="536">
                  <c:v>37500</c:v>
                </c:pt>
                <c:pt idx="537">
                  <c:v>37530</c:v>
                </c:pt>
                <c:pt idx="538">
                  <c:v>37561</c:v>
                </c:pt>
                <c:pt idx="539">
                  <c:v>37591</c:v>
                </c:pt>
                <c:pt idx="540">
                  <c:v>37622</c:v>
                </c:pt>
                <c:pt idx="541">
                  <c:v>37653</c:v>
                </c:pt>
                <c:pt idx="542">
                  <c:v>37681</c:v>
                </c:pt>
                <c:pt idx="543">
                  <c:v>37712</c:v>
                </c:pt>
                <c:pt idx="544">
                  <c:v>37742</c:v>
                </c:pt>
                <c:pt idx="545">
                  <c:v>37773</c:v>
                </c:pt>
                <c:pt idx="546">
                  <c:v>37803</c:v>
                </c:pt>
                <c:pt idx="547">
                  <c:v>37834</c:v>
                </c:pt>
                <c:pt idx="548">
                  <c:v>37865</c:v>
                </c:pt>
                <c:pt idx="549">
                  <c:v>37895</c:v>
                </c:pt>
                <c:pt idx="550">
                  <c:v>37926</c:v>
                </c:pt>
                <c:pt idx="551">
                  <c:v>37956</c:v>
                </c:pt>
                <c:pt idx="552">
                  <c:v>37987</c:v>
                </c:pt>
                <c:pt idx="553">
                  <c:v>38018</c:v>
                </c:pt>
                <c:pt idx="554">
                  <c:v>38047</c:v>
                </c:pt>
                <c:pt idx="555">
                  <c:v>38078</c:v>
                </c:pt>
                <c:pt idx="556">
                  <c:v>38108</c:v>
                </c:pt>
                <c:pt idx="557">
                  <c:v>38139</c:v>
                </c:pt>
                <c:pt idx="558">
                  <c:v>38169</c:v>
                </c:pt>
                <c:pt idx="559">
                  <c:v>38200</c:v>
                </c:pt>
                <c:pt idx="560">
                  <c:v>38231</c:v>
                </c:pt>
                <c:pt idx="561">
                  <c:v>38261</c:v>
                </c:pt>
                <c:pt idx="562">
                  <c:v>38292</c:v>
                </c:pt>
                <c:pt idx="563">
                  <c:v>38322</c:v>
                </c:pt>
                <c:pt idx="564">
                  <c:v>38353</c:v>
                </c:pt>
                <c:pt idx="565">
                  <c:v>38384</c:v>
                </c:pt>
                <c:pt idx="566">
                  <c:v>38412</c:v>
                </c:pt>
                <c:pt idx="567">
                  <c:v>38443</c:v>
                </c:pt>
                <c:pt idx="568">
                  <c:v>38473</c:v>
                </c:pt>
                <c:pt idx="569">
                  <c:v>38504</c:v>
                </c:pt>
                <c:pt idx="570">
                  <c:v>38534</c:v>
                </c:pt>
                <c:pt idx="571">
                  <c:v>38565</c:v>
                </c:pt>
                <c:pt idx="572">
                  <c:v>38596</c:v>
                </c:pt>
                <c:pt idx="573">
                  <c:v>38626</c:v>
                </c:pt>
                <c:pt idx="574">
                  <c:v>38657</c:v>
                </c:pt>
                <c:pt idx="575">
                  <c:v>38687</c:v>
                </c:pt>
                <c:pt idx="576">
                  <c:v>38718</c:v>
                </c:pt>
                <c:pt idx="577">
                  <c:v>38749</c:v>
                </c:pt>
                <c:pt idx="578">
                  <c:v>38777</c:v>
                </c:pt>
                <c:pt idx="579">
                  <c:v>38808</c:v>
                </c:pt>
                <c:pt idx="580">
                  <c:v>38838</c:v>
                </c:pt>
                <c:pt idx="581">
                  <c:v>38869</c:v>
                </c:pt>
                <c:pt idx="582">
                  <c:v>38899</c:v>
                </c:pt>
                <c:pt idx="583">
                  <c:v>38930</c:v>
                </c:pt>
                <c:pt idx="584">
                  <c:v>38961</c:v>
                </c:pt>
                <c:pt idx="585">
                  <c:v>38991</c:v>
                </c:pt>
                <c:pt idx="586">
                  <c:v>39022</c:v>
                </c:pt>
                <c:pt idx="587">
                  <c:v>39052</c:v>
                </c:pt>
                <c:pt idx="588">
                  <c:v>39083</c:v>
                </c:pt>
                <c:pt idx="589">
                  <c:v>39114</c:v>
                </c:pt>
                <c:pt idx="590">
                  <c:v>39142</c:v>
                </c:pt>
                <c:pt idx="591">
                  <c:v>39173</c:v>
                </c:pt>
                <c:pt idx="592">
                  <c:v>39203</c:v>
                </c:pt>
                <c:pt idx="593">
                  <c:v>39234</c:v>
                </c:pt>
                <c:pt idx="594">
                  <c:v>39264</c:v>
                </c:pt>
                <c:pt idx="595">
                  <c:v>39295</c:v>
                </c:pt>
                <c:pt idx="596">
                  <c:v>39326</c:v>
                </c:pt>
                <c:pt idx="597">
                  <c:v>39356</c:v>
                </c:pt>
                <c:pt idx="598">
                  <c:v>39387</c:v>
                </c:pt>
                <c:pt idx="599">
                  <c:v>39417</c:v>
                </c:pt>
                <c:pt idx="600">
                  <c:v>39448</c:v>
                </c:pt>
                <c:pt idx="601">
                  <c:v>39479</c:v>
                </c:pt>
                <c:pt idx="602">
                  <c:v>39508</c:v>
                </c:pt>
                <c:pt idx="603">
                  <c:v>39539</c:v>
                </c:pt>
                <c:pt idx="604">
                  <c:v>39569</c:v>
                </c:pt>
                <c:pt idx="605">
                  <c:v>39600</c:v>
                </c:pt>
                <c:pt idx="606">
                  <c:v>39630</c:v>
                </c:pt>
                <c:pt idx="607">
                  <c:v>39661</c:v>
                </c:pt>
                <c:pt idx="608">
                  <c:v>39692</c:v>
                </c:pt>
                <c:pt idx="609">
                  <c:v>39722</c:v>
                </c:pt>
                <c:pt idx="610">
                  <c:v>39753</c:v>
                </c:pt>
                <c:pt idx="611">
                  <c:v>39783</c:v>
                </c:pt>
                <c:pt idx="612">
                  <c:v>39814</c:v>
                </c:pt>
                <c:pt idx="613">
                  <c:v>39845</c:v>
                </c:pt>
                <c:pt idx="614">
                  <c:v>39873</c:v>
                </c:pt>
                <c:pt idx="615">
                  <c:v>39904</c:v>
                </c:pt>
                <c:pt idx="616">
                  <c:v>39934</c:v>
                </c:pt>
                <c:pt idx="617">
                  <c:v>39965</c:v>
                </c:pt>
                <c:pt idx="618">
                  <c:v>39995</c:v>
                </c:pt>
                <c:pt idx="619">
                  <c:v>40026</c:v>
                </c:pt>
                <c:pt idx="620">
                  <c:v>40057</c:v>
                </c:pt>
                <c:pt idx="621">
                  <c:v>40087</c:v>
                </c:pt>
                <c:pt idx="622">
                  <c:v>40118</c:v>
                </c:pt>
                <c:pt idx="623">
                  <c:v>40148</c:v>
                </c:pt>
                <c:pt idx="624">
                  <c:v>40179</c:v>
                </c:pt>
                <c:pt idx="625">
                  <c:v>40210</c:v>
                </c:pt>
                <c:pt idx="626">
                  <c:v>40238</c:v>
                </c:pt>
                <c:pt idx="627">
                  <c:v>40269</c:v>
                </c:pt>
                <c:pt idx="628">
                  <c:v>40299</c:v>
                </c:pt>
                <c:pt idx="629">
                  <c:v>40330</c:v>
                </c:pt>
                <c:pt idx="630">
                  <c:v>40360</c:v>
                </c:pt>
                <c:pt idx="631">
                  <c:v>40391</c:v>
                </c:pt>
                <c:pt idx="632">
                  <c:v>40422</c:v>
                </c:pt>
                <c:pt idx="633">
                  <c:v>40452</c:v>
                </c:pt>
                <c:pt idx="634">
                  <c:v>40483</c:v>
                </c:pt>
                <c:pt idx="635">
                  <c:v>40513</c:v>
                </c:pt>
                <c:pt idx="636">
                  <c:v>40544</c:v>
                </c:pt>
                <c:pt idx="637">
                  <c:v>40575</c:v>
                </c:pt>
                <c:pt idx="638">
                  <c:v>40603</c:v>
                </c:pt>
                <c:pt idx="639">
                  <c:v>40634</c:v>
                </c:pt>
                <c:pt idx="640">
                  <c:v>40664</c:v>
                </c:pt>
                <c:pt idx="641">
                  <c:v>40695</c:v>
                </c:pt>
                <c:pt idx="642">
                  <c:v>40725</c:v>
                </c:pt>
                <c:pt idx="643">
                  <c:v>40756</c:v>
                </c:pt>
                <c:pt idx="644">
                  <c:v>40787</c:v>
                </c:pt>
                <c:pt idx="645">
                  <c:v>40817</c:v>
                </c:pt>
                <c:pt idx="646">
                  <c:v>40848</c:v>
                </c:pt>
                <c:pt idx="647">
                  <c:v>40878</c:v>
                </c:pt>
                <c:pt idx="648">
                  <c:v>40909</c:v>
                </c:pt>
                <c:pt idx="649">
                  <c:v>40940</c:v>
                </c:pt>
                <c:pt idx="650">
                  <c:v>40969</c:v>
                </c:pt>
                <c:pt idx="651">
                  <c:v>41000</c:v>
                </c:pt>
                <c:pt idx="652">
                  <c:v>41030</c:v>
                </c:pt>
                <c:pt idx="653">
                  <c:v>41061</c:v>
                </c:pt>
                <c:pt idx="654">
                  <c:v>41091</c:v>
                </c:pt>
                <c:pt idx="655">
                  <c:v>41122</c:v>
                </c:pt>
                <c:pt idx="656">
                  <c:v>41153</c:v>
                </c:pt>
                <c:pt idx="657">
                  <c:v>41183</c:v>
                </c:pt>
                <c:pt idx="658">
                  <c:v>41214</c:v>
                </c:pt>
                <c:pt idx="659">
                  <c:v>41244</c:v>
                </c:pt>
                <c:pt idx="660">
                  <c:v>41275</c:v>
                </c:pt>
                <c:pt idx="661">
                  <c:v>41306</c:v>
                </c:pt>
                <c:pt idx="662">
                  <c:v>41334</c:v>
                </c:pt>
                <c:pt idx="663">
                  <c:v>41365</c:v>
                </c:pt>
                <c:pt idx="664">
                  <c:v>41395</c:v>
                </c:pt>
                <c:pt idx="665">
                  <c:v>41426</c:v>
                </c:pt>
                <c:pt idx="666">
                  <c:v>41456</c:v>
                </c:pt>
                <c:pt idx="667">
                  <c:v>41487</c:v>
                </c:pt>
                <c:pt idx="668">
                  <c:v>41518</c:v>
                </c:pt>
                <c:pt idx="669">
                  <c:v>41548</c:v>
                </c:pt>
                <c:pt idx="670">
                  <c:v>41579</c:v>
                </c:pt>
                <c:pt idx="671">
                  <c:v>41609</c:v>
                </c:pt>
                <c:pt idx="672">
                  <c:v>41640</c:v>
                </c:pt>
                <c:pt idx="673">
                  <c:v>41671</c:v>
                </c:pt>
                <c:pt idx="674">
                  <c:v>41699</c:v>
                </c:pt>
                <c:pt idx="675">
                  <c:v>41730</c:v>
                </c:pt>
                <c:pt idx="676">
                  <c:v>41760</c:v>
                </c:pt>
                <c:pt idx="677">
                  <c:v>41791</c:v>
                </c:pt>
                <c:pt idx="678">
                  <c:v>41821</c:v>
                </c:pt>
                <c:pt idx="679">
                  <c:v>41852</c:v>
                </c:pt>
                <c:pt idx="680">
                  <c:v>41883</c:v>
                </c:pt>
                <c:pt idx="681">
                  <c:v>41913</c:v>
                </c:pt>
                <c:pt idx="682">
                  <c:v>41944</c:v>
                </c:pt>
                <c:pt idx="683">
                  <c:v>41974</c:v>
                </c:pt>
                <c:pt idx="684">
                  <c:v>42005</c:v>
                </c:pt>
                <c:pt idx="685">
                  <c:v>42036</c:v>
                </c:pt>
                <c:pt idx="686">
                  <c:v>42064</c:v>
                </c:pt>
                <c:pt idx="687">
                  <c:v>42095</c:v>
                </c:pt>
                <c:pt idx="688">
                  <c:v>42125</c:v>
                </c:pt>
                <c:pt idx="689">
                  <c:v>42156</c:v>
                </c:pt>
                <c:pt idx="690">
                  <c:v>42186</c:v>
                </c:pt>
                <c:pt idx="691">
                  <c:v>42217</c:v>
                </c:pt>
                <c:pt idx="692">
                  <c:v>42248</c:v>
                </c:pt>
                <c:pt idx="693">
                  <c:v>42278</c:v>
                </c:pt>
                <c:pt idx="694">
                  <c:v>42309</c:v>
                </c:pt>
                <c:pt idx="695">
                  <c:v>42339</c:v>
                </c:pt>
                <c:pt idx="696">
                  <c:v>42370</c:v>
                </c:pt>
                <c:pt idx="697">
                  <c:v>42401</c:v>
                </c:pt>
                <c:pt idx="698">
                  <c:v>42430</c:v>
                </c:pt>
                <c:pt idx="699">
                  <c:v>42461</c:v>
                </c:pt>
                <c:pt idx="700">
                  <c:v>42491</c:v>
                </c:pt>
                <c:pt idx="701">
                  <c:v>42522</c:v>
                </c:pt>
                <c:pt idx="702">
                  <c:v>42552</c:v>
                </c:pt>
                <c:pt idx="703">
                  <c:v>42583</c:v>
                </c:pt>
                <c:pt idx="704">
                  <c:v>42614</c:v>
                </c:pt>
                <c:pt idx="705">
                  <c:v>42644</c:v>
                </c:pt>
                <c:pt idx="706">
                  <c:v>42675</c:v>
                </c:pt>
                <c:pt idx="707">
                  <c:v>42705</c:v>
                </c:pt>
                <c:pt idx="708">
                  <c:v>42736</c:v>
                </c:pt>
                <c:pt idx="709">
                  <c:v>42767</c:v>
                </c:pt>
                <c:pt idx="710">
                  <c:v>42795</c:v>
                </c:pt>
                <c:pt idx="711">
                  <c:v>42826</c:v>
                </c:pt>
                <c:pt idx="712">
                  <c:v>42856</c:v>
                </c:pt>
                <c:pt idx="713">
                  <c:v>42887</c:v>
                </c:pt>
                <c:pt idx="714">
                  <c:v>42917</c:v>
                </c:pt>
                <c:pt idx="715">
                  <c:v>42948</c:v>
                </c:pt>
                <c:pt idx="716">
                  <c:v>42979</c:v>
                </c:pt>
                <c:pt idx="717">
                  <c:v>43009</c:v>
                </c:pt>
                <c:pt idx="718">
                  <c:v>43040</c:v>
                </c:pt>
                <c:pt idx="719">
                  <c:v>43070</c:v>
                </c:pt>
                <c:pt idx="720">
                  <c:v>43101</c:v>
                </c:pt>
                <c:pt idx="721">
                  <c:v>43132</c:v>
                </c:pt>
                <c:pt idx="722">
                  <c:v>43160</c:v>
                </c:pt>
                <c:pt idx="723">
                  <c:v>43191</c:v>
                </c:pt>
                <c:pt idx="724">
                  <c:v>43221</c:v>
                </c:pt>
                <c:pt idx="725">
                  <c:v>43252</c:v>
                </c:pt>
                <c:pt idx="726">
                  <c:v>43282</c:v>
                </c:pt>
                <c:pt idx="727">
                  <c:v>43313</c:v>
                </c:pt>
                <c:pt idx="728">
                  <c:v>43344</c:v>
                </c:pt>
                <c:pt idx="729">
                  <c:v>43374</c:v>
                </c:pt>
                <c:pt idx="730">
                  <c:v>43405</c:v>
                </c:pt>
                <c:pt idx="731">
                  <c:v>43435</c:v>
                </c:pt>
                <c:pt idx="732">
                  <c:v>43466</c:v>
                </c:pt>
                <c:pt idx="733">
                  <c:v>43497</c:v>
                </c:pt>
                <c:pt idx="734">
                  <c:v>43525</c:v>
                </c:pt>
                <c:pt idx="735">
                  <c:v>43556</c:v>
                </c:pt>
                <c:pt idx="736">
                  <c:v>43586</c:v>
                </c:pt>
                <c:pt idx="737">
                  <c:v>43617</c:v>
                </c:pt>
                <c:pt idx="738">
                  <c:v>43647</c:v>
                </c:pt>
                <c:pt idx="739">
                  <c:v>43678</c:v>
                </c:pt>
                <c:pt idx="740">
                  <c:v>43709</c:v>
                </c:pt>
                <c:pt idx="741">
                  <c:v>43739</c:v>
                </c:pt>
                <c:pt idx="742">
                  <c:v>43770</c:v>
                </c:pt>
                <c:pt idx="743">
                  <c:v>43800</c:v>
                </c:pt>
                <c:pt idx="744">
                  <c:v>43831</c:v>
                </c:pt>
                <c:pt idx="745">
                  <c:v>43862</c:v>
                </c:pt>
                <c:pt idx="746">
                  <c:v>43891</c:v>
                </c:pt>
                <c:pt idx="747">
                  <c:v>43922</c:v>
                </c:pt>
                <c:pt idx="748">
                  <c:v>43952</c:v>
                </c:pt>
                <c:pt idx="749">
                  <c:v>43983</c:v>
                </c:pt>
                <c:pt idx="750">
                  <c:v>44013</c:v>
                </c:pt>
                <c:pt idx="751">
                  <c:v>44044</c:v>
                </c:pt>
                <c:pt idx="752">
                  <c:v>44075</c:v>
                </c:pt>
                <c:pt idx="753">
                  <c:v>44105</c:v>
                </c:pt>
                <c:pt idx="754">
                  <c:v>44136</c:v>
                </c:pt>
                <c:pt idx="755">
                  <c:v>44166</c:v>
                </c:pt>
                <c:pt idx="756">
                  <c:v>44197</c:v>
                </c:pt>
                <c:pt idx="757">
                  <c:v>44228</c:v>
                </c:pt>
                <c:pt idx="758">
                  <c:v>44256</c:v>
                </c:pt>
                <c:pt idx="759">
                  <c:v>44287</c:v>
                </c:pt>
                <c:pt idx="760">
                  <c:v>44317</c:v>
                </c:pt>
                <c:pt idx="761">
                  <c:v>44348</c:v>
                </c:pt>
                <c:pt idx="762">
                  <c:v>44378</c:v>
                </c:pt>
                <c:pt idx="763">
                  <c:v>44409</c:v>
                </c:pt>
                <c:pt idx="764">
                  <c:v>44440</c:v>
                </c:pt>
                <c:pt idx="765">
                  <c:v>44470</c:v>
                </c:pt>
                <c:pt idx="766">
                  <c:v>44501</c:v>
                </c:pt>
                <c:pt idx="767">
                  <c:v>44531</c:v>
                </c:pt>
                <c:pt idx="768">
                  <c:v>44562</c:v>
                </c:pt>
                <c:pt idx="769">
                  <c:v>44593</c:v>
                </c:pt>
                <c:pt idx="770">
                  <c:v>44621</c:v>
                </c:pt>
                <c:pt idx="771">
                  <c:v>44652</c:v>
                </c:pt>
                <c:pt idx="772">
                  <c:v>44682</c:v>
                </c:pt>
                <c:pt idx="773">
                  <c:v>44713</c:v>
                </c:pt>
                <c:pt idx="774">
                  <c:v>44743</c:v>
                </c:pt>
                <c:pt idx="775">
                  <c:v>44774</c:v>
                </c:pt>
                <c:pt idx="776">
                  <c:v>44805</c:v>
                </c:pt>
                <c:pt idx="777">
                  <c:v>44835</c:v>
                </c:pt>
                <c:pt idx="778">
                  <c:v>44866</c:v>
                </c:pt>
                <c:pt idx="779">
                  <c:v>44896</c:v>
                </c:pt>
                <c:pt idx="780">
                  <c:v>44927</c:v>
                </c:pt>
                <c:pt idx="781">
                  <c:v>44958</c:v>
                </c:pt>
                <c:pt idx="782">
                  <c:v>44986</c:v>
                </c:pt>
                <c:pt idx="783">
                  <c:v>45017</c:v>
                </c:pt>
                <c:pt idx="784">
                  <c:v>45047</c:v>
                </c:pt>
                <c:pt idx="785">
                  <c:v>45078</c:v>
                </c:pt>
                <c:pt idx="786">
                  <c:v>45108</c:v>
                </c:pt>
                <c:pt idx="787">
                  <c:v>45139</c:v>
                </c:pt>
                <c:pt idx="788">
                  <c:v>45170</c:v>
                </c:pt>
                <c:pt idx="789">
                  <c:v>45200</c:v>
                </c:pt>
                <c:pt idx="790">
                  <c:v>45231</c:v>
                </c:pt>
                <c:pt idx="791">
                  <c:v>45261</c:v>
                </c:pt>
                <c:pt idx="792">
                  <c:v>45292</c:v>
                </c:pt>
                <c:pt idx="793">
                  <c:v>45323</c:v>
                </c:pt>
                <c:pt idx="794">
                  <c:v>45352</c:v>
                </c:pt>
                <c:pt idx="795">
                  <c:v>45383</c:v>
                </c:pt>
                <c:pt idx="796">
                  <c:v>45413</c:v>
                </c:pt>
                <c:pt idx="797">
                  <c:v>45444</c:v>
                </c:pt>
                <c:pt idx="798">
                  <c:v>45474</c:v>
                </c:pt>
                <c:pt idx="799">
                  <c:v>45505</c:v>
                </c:pt>
                <c:pt idx="800">
                  <c:v>45536</c:v>
                </c:pt>
                <c:pt idx="801">
                  <c:v>45566</c:v>
                </c:pt>
                <c:pt idx="802">
                  <c:v>45597</c:v>
                </c:pt>
                <c:pt idx="803">
                  <c:v>45627</c:v>
                </c:pt>
                <c:pt idx="804">
                  <c:v>45658</c:v>
                </c:pt>
                <c:pt idx="805">
                  <c:v>45689</c:v>
                </c:pt>
                <c:pt idx="806">
                  <c:v>45717</c:v>
                </c:pt>
                <c:pt idx="807">
                  <c:v>45748</c:v>
                </c:pt>
                <c:pt idx="808">
                  <c:v>45778</c:v>
                </c:pt>
                <c:pt idx="809">
                  <c:v>45809</c:v>
                </c:pt>
                <c:pt idx="810">
                  <c:v>45839</c:v>
                </c:pt>
                <c:pt idx="811">
                  <c:v>45870</c:v>
                </c:pt>
                <c:pt idx="812">
                  <c:v>45901</c:v>
                </c:pt>
                <c:pt idx="813">
                  <c:v>45931</c:v>
                </c:pt>
                <c:pt idx="814">
                  <c:v>45962</c:v>
                </c:pt>
                <c:pt idx="815">
                  <c:v>45992</c:v>
                </c:pt>
                <c:pt idx="816">
                  <c:v>46023</c:v>
                </c:pt>
                <c:pt idx="817">
                  <c:v>46054</c:v>
                </c:pt>
                <c:pt idx="818">
                  <c:v>46082</c:v>
                </c:pt>
                <c:pt idx="819">
                  <c:v>46113</c:v>
                </c:pt>
                <c:pt idx="820">
                  <c:v>46143</c:v>
                </c:pt>
                <c:pt idx="821">
                  <c:v>46174</c:v>
                </c:pt>
                <c:pt idx="822">
                  <c:v>46204</c:v>
                </c:pt>
                <c:pt idx="823">
                  <c:v>46235</c:v>
                </c:pt>
                <c:pt idx="824">
                  <c:v>46266</c:v>
                </c:pt>
                <c:pt idx="825">
                  <c:v>46296</c:v>
                </c:pt>
                <c:pt idx="826">
                  <c:v>46327</c:v>
                </c:pt>
                <c:pt idx="827">
                  <c:v>46357</c:v>
                </c:pt>
                <c:pt idx="828">
                  <c:v>46388</c:v>
                </c:pt>
                <c:pt idx="829">
                  <c:v>46419</c:v>
                </c:pt>
                <c:pt idx="830">
                  <c:v>46447</c:v>
                </c:pt>
                <c:pt idx="831">
                  <c:v>46478</c:v>
                </c:pt>
                <c:pt idx="832">
                  <c:v>46508</c:v>
                </c:pt>
                <c:pt idx="833">
                  <c:v>46539</c:v>
                </c:pt>
                <c:pt idx="834">
                  <c:v>46569</c:v>
                </c:pt>
                <c:pt idx="835">
                  <c:v>46600</c:v>
                </c:pt>
                <c:pt idx="836">
                  <c:v>46631</c:v>
                </c:pt>
                <c:pt idx="837">
                  <c:v>46661</c:v>
                </c:pt>
                <c:pt idx="838">
                  <c:v>46692</c:v>
                </c:pt>
                <c:pt idx="839">
                  <c:v>46722</c:v>
                </c:pt>
                <c:pt idx="840">
                  <c:v>46753</c:v>
                </c:pt>
                <c:pt idx="841">
                  <c:v>46784</c:v>
                </c:pt>
                <c:pt idx="842">
                  <c:v>46813</c:v>
                </c:pt>
                <c:pt idx="843">
                  <c:v>46844</c:v>
                </c:pt>
                <c:pt idx="844">
                  <c:v>46874</c:v>
                </c:pt>
                <c:pt idx="845">
                  <c:v>46905</c:v>
                </c:pt>
                <c:pt idx="846">
                  <c:v>46935</c:v>
                </c:pt>
                <c:pt idx="847">
                  <c:v>46966</c:v>
                </c:pt>
                <c:pt idx="848">
                  <c:v>46997</c:v>
                </c:pt>
                <c:pt idx="849">
                  <c:v>47027</c:v>
                </c:pt>
                <c:pt idx="850">
                  <c:v>47058</c:v>
                </c:pt>
                <c:pt idx="851">
                  <c:v>47088</c:v>
                </c:pt>
                <c:pt idx="852">
                  <c:v>47119</c:v>
                </c:pt>
                <c:pt idx="853">
                  <c:v>47150</c:v>
                </c:pt>
                <c:pt idx="854">
                  <c:v>47178</c:v>
                </c:pt>
                <c:pt idx="855">
                  <c:v>47209</c:v>
                </c:pt>
                <c:pt idx="856">
                  <c:v>47239</c:v>
                </c:pt>
                <c:pt idx="857">
                  <c:v>47270</c:v>
                </c:pt>
                <c:pt idx="858">
                  <c:v>47300</c:v>
                </c:pt>
                <c:pt idx="859">
                  <c:v>47331</c:v>
                </c:pt>
                <c:pt idx="860">
                  <c:v>47362</c:v>
                </c:pt>
                <c:pt idx="861">
                  <c:v>47392</c:v>
                </c:pt>
                <c:pt idx="862">
                  <c:v>47423</c:v>
                </c:pt>
                <c:pt idx="863">
                  <c:v>47453</c:v>
                </c:pt>
                <c:pt idx="864">
                  <c:v>47484</c:v>
                </c:pt>
                <c:pt idx="865">
                  <c:v>47515</c:v>
                </c:pt>
                <c:pt idx="866">
                  <c:v>47543</c:v>
                </c:pt>
                <c:pt idx="867">
                  <c:v>47574</c:v>
                </c:pt>
                <c:pt idx="868">
                  <c:v>47604</c:v>
                </c:pt>
                <c:pt idx="869">
                  <c:v>47635</c:v>
                </c:pt>
                <c:pt idx="870">
                  <c:v>47665</c:v>
                </c:pt>
                <c:pt idx="871">
                  <c:v>47696</c:v>
                </c:pt>
                <c:pt idx="872">
                  <c:v>47727</c:v>
                </c:pt>
                <c:pt idx="873">
                  <c:v>47757</c:v>
                </c:pt>
                <c:pt idx="874">
                  <c:v>47788</c:v>
                </c:pt>
                <c:pt idx="875">
                  <c:v>47818</c:v>
                </c:pt>
                <c:pt idx="876">
                  <c:v>47849</c:v>
                </c:pt>
                <c:pt idx="877">
                  <c:v>47880</c:v>
                </c:pt>
                <c:pt idx="878">
                  <c:v>47908</c:v>
                </c:pt>
                <c:pt idx="879">
                  <c:v>47939</c:v>
                </c:pt>
                <c:pt idx="880">
                  <c:v>47969</c:v>
                </c:pt>
                <c:pt idx="881">
                  <c:v>48000</c:v>
                </c:pt>
                <c:pt idx="882">
                  <c:v>48030</c:v>
                </c:pt>
                <c:pt idx="883">
                  <c:v>48061</c:v>
                </c:pt>
                <c:pt idx="884">
                  <c:v>48092</c:v>
                </c:pt>
                <c:pt idx="885">
                  <c:v>48122</c:v>
                </c:pt>
                <c:pt idx="886">
                  <c:v>48153</c:v>
                </c:pt>
                <c:pt idx="887">
                  <c:v>48183</c:v>
                </c:pt>
                <c:pt idx="888">
                  <c:v>48214</c:v>
                </c:pt>
                <c:pt idx="889">
                  <c:v>48245</c:v>
                </c:pt>
                <c:pt idx="890">
                  <c:v>48274</c:v>
                </c:pt>
                <c:pt idx="891">
                  <c:v>48305</c:v>
                </c:pt>
                <c:pt idx="892">
                  <c:v>48335</c:v>
                </c:pt>
                <c:pt idx="893">
                  <c:v>48366</c:v>
                </c:pt>
                <c:pt idx="894">
                  <c:v>48396</c:v>
                </c:pt>
                <c:pt idx="895">
                  <c:v>48427</c:v>
                </c:pt>
                <c:pt idx="896">
                  <c:v>48458</c:v>
                </c:pt>
                <c:pt idx="897">
                  <c:v>48488</c:v>
                </c:pt>
                <c:pt idx="898">
                  <c:v>48519</c:v>
                </c:pt>
                <c:pt idx="899">
                  <c:v>48549</c:v>
                </c:pt>
                <c:pt idx="900">
                  <c:v>48580</c:v>
                </c:pt>
                <c:pt idx="901">
                  <c:v>48611</c:v>
                </c:pt>
                <c:pt idx="902">
                  <c:v>48639</c:v>
                </c:pt>
                <c:pt idx="903">
                  <c:v>48670</c:v>
                </c:pt>
                <c:pt idx="904">
                  <c:v>48700</c:v>
                </c:pt>
                <c:pt idx="905">
                  <c:v>48731</c:v>
                </c:pt>
                <c:pt idx="906">
                  <c:v>48761</c:v>
                </c:pt>
                <c:pt idx="907">
                  <c:v>48792</c:v>
                </c:pt>
                <c:pt idx="908">
                  <c:v>48823</c:v>
                </c:pt>
                <c:pt idx="909">
                  <c:v>48853</c:v>
                </c:pt>
                <c:pt idx="910">
                  <c:v>48884</c:v>
                </c:pt>
                <c:pt idx="911">
                  <c:v>48914</c:v>
                </c:pt>
                <c:pt idx="912">
                  <c:v>48945</c:v>
                </c:pt>
                <c:pt idx="913">
                  <c:v>48976</c:v>
                </c:pt>
                <c:pt idx="914">
                  <c:v>49004</c:v>
                </c:pt>
                <c:pt idx="915">
                  <c:v>49035</c:v>
                </c:pt>
                <c:pt idx="916">
                  <c:v>49065</c:v>
                </c:pt>
                <c:pt idx="917">
                  <c:v>49096</c:v>
                </c:pt>
                <c:pt idx="918">
                  <c:v>49126</c:v>
                </c:pt>
                <c:pt idx="919">
                  <c:v>49157</c:v>
                </c:pt>
                <c:pt idx="920">
                  <c:v>49188</c:v>
                </c:pt>
                <c:pt idx="921">
                  <c:v>49218</c:v>
                </c:pt>
                <c:pt idx="922">
                  <c:v>49249</c:v>
                </c:pt>
                <c:pt idx="923">
                  <c:v>49279</c:v>
                </c:pt>
                <c:pt idx="924">
                  <c:v>49310</c:v>
                </c:pt>
              </c:numCache>
            </c:numRef>
          </c:xVal>
          <c:yVal>
            <c:numRef>
              <c:f>KeelingKurve!$C$26:$C$950</c:f>
              <c:numCache>
                <c:formatCode>General</c:formatCode>
                <c:ptCount val="925"/>
                <c:pt idx="7">
                  <c:v>315.36999999999995</c:v>
                </c:pt>
                <c:pt idx="8">
                  <c:v>315.44833333333332</c:v>
                </c:pt>
                <c:pt idx="9">
                  <c:v>315.4708333333333</c:v>
                </c:pt>
                <c:pt idx="10">
                  <c:v>315.5358333333333</c:v>
                </c:pt>
                <c:pt idx="11">
                  <c:v>315.60916666666668</c:v>
                </c:pt>
                <c:pt idx="12">
                  <c:v>315.66500000000002</c:v>
                </c:pt>
                <c:pt idx="13">
                  <c:v>315.65416666666664</c:v>
                </c:pt>
                <c:pt idx="14">
                  <c:v>315.70666666666665</c:v>
                </c:pt>
                <c:pt idx="15">
                  <c:v>315.78250000000003</c:v>
                </c:pt>
                <c:pt idx="16">
                  <c:v>315.90583333333331</c:v>
                </c:pt>
                <c:pt idx="17">
                  <c:v>315.98166666666668</c:v>
                </c:pt>
                <c:pt idx="18">
                  <c:v>316.05250000000001</c:v>
                </c:pt>
                <c:pt idx="19">
                  <c:v>316.09333333333331</c:v>
                </c:pt>
                <c:pt idx="20">
                  <c:v>316.17083333333329</c:v>
                </c:pt>
                <c:pt idx="21">
                  <c:v>316.27999999999997</c:v>
                </c:pt>
                <c:pt idx="22">
                  <c:v>316.42499999999995</c:v>
                </c:pt>
                <c:pt idx="23">
                  <c:v>316.54416666666663</c:v>
                </c:pt>
                <c:pt idx="24">
                  <c:v>316.68083333333328</c:v>
                </c:pt>
                <c:pt idx="25">
                  <c:v>316.77249999999998</c:v>
                </c:pt>
                <c:pt idx="26">
                  <c:v>316.79999999999995</c:v>
                </c:pt>
                <c:pt idx="27">
                  <c:v>316.84166666666664</c:v>
                </c:pt>
                <c:pt idx="28">
                  <c:v>316.85750000000002</c:v>
                </c:pt>
                <c:pt idx="29">
                  <c:v>316.90833333333336</c:v>
                </c:pt>
                <c:pt idx="30">
                  <c:v>316.94666666666666</c:v>
                </c:pt>
                <c:pt idx="31">
                  <c:v>317.0066666666666</c:v>
                </c:pt>
                <c:pt idx="32">
                  <c:v>317.08666666666664</c:v>
                </c:pt>
                <c:pt idx="33">
                  <c:v>317.12416666666667</c:v>
                </c:pt>
                <c:pt idx="34">
                  <c:v>317.16999999999996</c:v>
                </c:pt>
                <c:pt idx="35">
                  <c:v>317.18583333333328</c:v>
                </c:pt>
                <c:pt idx="36">
                  <c:v>317.21749999999997</c:v>
                </c:pt>
                <c:pt idx="37">
                  <c:v>317.29166666666669</c:v>
                </c:pt>
                <c:pt idx="38">
                  <c:v>317.35999999999996</c:v>
                </c:pt>
                <c:pt idx="39">
                  <c:v>317.48333333333329</c:v>
                </c:pt>
                <c:pt idx="40">
                  <c:v>317.57499999999999</c:v>
                </c:pt>
                <c:pt idx="41">
                  <c:v>317.64333333333337</c:v>
                </c:pt>
                <c:pt idx="42">
                  <c:v>317.73083333333335</c:v>
                </c:pt>
                <c:pt idx="43">
                  <c:v>317.80166666666668</c:v>
                </c:pt>
                <c:pt idx="44">
                  <c:v>317.8966666666667</c:v>
                </c:pt>
                <c:pt idx="45">
                  <c:v>317.98750000000001</c:v>
                </c:pt>
                <c:pt idx="46">
                  <c:v>318.02416666666664</c:v>
                </c:pt>
                <c:pt idx="47">
                  <c:v>318.09499999999997</c:v>
                </c:pt>
                <c:pt idx="48">
                  <c:v>318.1825</c:v>
                </c:pt>
                <c:pt idx="49">
                  <c:v>318.23333333333335</c:v>
                </c:pt>
                <c:pt idx="50">
                  <c:v>318.33750000000003</c:v>
                </c:pt>
                <c:pt idx="51">
                  <c:v>318.34666666666664</c:v>
                </c:pt>
                <c:pt idx="52">
                  <c:v>318.39583333333337</c:v>
                </c:pt>
                <c:pt idx="53">
                  <c:v>318.45333333333332</c:v>
                </c:pt>
                <c:pt idx="54">
                  <c:v>318.52000000000004</c:v>
                </c:pt>
                <c:pt idx="55">
                  <c:v>318.56333333333339</c:v>
                </c:pt>
                <c:pt idx="56">
                  <c:v>318.57833333333332</c:v>
                </c:pt>
                <c:pt idx="57">
                  <c:v>318.64583333333331</c:v>
                </c:pt>
                <c:pt idx="58">
                  <c:v>318.7475</c:v>
                </c:pt>
                <c:pt idx="59">
                  <c:v>318.82</c:v>
                </c:pt>
                <c:pt idx="60">
                  <c:v>318.83083333333337</c:v>
                </c:pt>
                <c:pt idx="61">
                  <c:v>318.86166666666662</c:v>
                </c:pt>
                <c:pt idx="62">
                  <c:v>318.85916666666668</c:v>
                </c:pt>
                <c:pt idx="63">
                  <c:v>318.90666666666669</c:v>
                </c:pt>
                <c:pt idx="64">
                  <c:v>318.93833333333339</c:v>
                </c:pt>
                <c:pt idx="65">
                  <c:v>318.99250000000001</c:v>
                </c:pt>
                <c:pt idx="66">
                  <c:v>319.06166666666667</c:v>
                </c:pt>
                <c:pt idx="67">
                  <c:v>319.14250000000004</c:v>
                </c:pt>
                <c:pt idx="68">
                  <c:v>319.21666666666664</c:v>
                </c:pt>
                <c:pt idx="69">
                  <c:v>319.25500000000005</c:v>
                </c:pt>
                <c:pt idx="70">
                  <c:v>319.25583333333333</c:v>
                </c:pt>
                <c:pt idx="71">
                  <c:v>319.28916666666669</c:v>
                </c:pt>
                <c:pt idx="72">
                  <c:v>319.34750000000003</c:v>
                </c:pt>
                <c:pt idx="73">
                  <c:v>319.42416666666662</c:v>
                </c:pt>
                <c:pt idx="74">
                  <c:v>319.46583333333336</c:v>
                </c:pt>
                <c:pt idx="75">
                  <c:v>319.53916666666663</c:v>
                </c:pt>
                <c:pt idx="76">
                  <c:v>319.58999999999997</c:v>
                </c:pt>
                <c:pt idx="77">
                  <c:v>319.62</c:v>
                </c:pt>
                <c:pt idx="78">
                  <c:v>319.60916666666668</c:v>
                </c:pt>
                <c:pt idx="79">
                  <c:v>319.64249999999998</c:v>
                </c:pt>
                <c:pt idx="80">
                  <c:v>319.65416666666664</c:v>
                </c:pt>
                <c:pt idx="81">
                  <c:v>319.67916666666662</c:v>
                </c:pt>
                <c:pt idx="82">
                  <c:v>319.67249999999996</c:v>
                </c:pt>
                <c:pt idx="83">
                  <c:v>319.67083333333329</c:v>
                </c:pt>
                <c:pt idx="84">
                  <c:v>319.73499999999996</c:v>
                </c:pt>
                <c:pt idx="85">
                  <c:v>319.75</c:v>
                </c:pt>
                <c:pt idx="86">
                  <c:v>319.84250000000003</c:v>
                </c:pt>
                <c:pt idx="87">
                  <c:v>319.87833333333333</c:v>
                </c:pt>
                <c:pt idx="88">
                  <c:v>319.97750000000002</c:v>
                </c:pt>
                <c:pt idx="89">
                  <c:v>320.03666666666669</c:v>
                </c:pt>
                <c:pt idx="90">
                  <c:v>320.13499999999999</c:v>
                </c:pt>
                <c:pt idx="91">
                  <c:v>320.23166666666668</c:v>
                </c:pt>
                <c:pt idx="92">
                  <c:v>320.35666666666663</c:v>
                </c:pt>
                <c:pt idx="93">
                  <c:v>320.48666666666662</c:v>
                </c:pt>
                <c:pt idx="94">
                  <c:v>320.64583333333331</c:v>
                </c:pt>
                <c:pt idx="95">
                  <c:v>320.80249999999995</c:v>
                </c:pt>
                <c:pt idx="96">
                  <c:v>320.89916666666664</c:v>
                </c:pt>
                <c:pt idx="97">
                  <c:v>321.02333333333331</c:v>
                </c:pt>
                <c:pt idx="98">
                  <c:v>321.09166666666664</c:v>
                </c:pt>
                <c:pt idx="99">
                  <c:v>321.15833333333336</c:v>
                </c:pt>
                <c:pt idx="100">
                  <c:v>321.23416666666662</c:v>
                </c:pt>
                <c:pt idx="101">
                  <c:v>321.36749999999995</c:v>
                </c:pt>
                <c:pt idx="102">
                  <c:v>321.50999999999993</c:v>
                </c:pt>
                <c:pt idx="103">
                  <c:v>321.58499999999998</c:v>
                </c:pt>
                <c:pt idx="104">
                  <c:v>321.63833333333332</c:v>
                </c:pt>
                <c:pt idx="105">
                  <c:v>321.69749999999999</c:v>
                </c:pt>
                <c:pt idx="106">
                  <c:v>321.77416666666659</c:v>
                </c:pt>
                <c:pt idx="107">
                  <c:v>321.80250000000001</c:v>
                </c:pt>
                <c:pt idx="108">
                  <c:v>321.81666666666666</c:v>
                </c:pt>
                <c:pt idx="109">
                  <c:v>321.86333333333329</c:v>
                </c:pt>
                <c:pt idx="110">
                  <c:v>321.91416666666669</c:v>
                </c:pt>
                <c:pt idx="111">
                  <c:v>322.02166666666665</c:v>
                </c:pt>
                <c:pt idx="112">
                  <c:v>322.10083333333336</c:v>
                </c:pt>
                <c:pt idx="113">
                  <c:v>322.17916666666667</c:v>
                </c:pt>
                <c:pt idx="114">
                  <c:v>322.19916666666666</c:v>
                </c:pt>
                <c:pt idx="115">
                  <c:v>322.25333333333333</c:v>
                </c:pt>
                <c:pt idx="116">
                  <c:v>322.32499999999999</c:v>
                </c:pt>
                <c:pt idx="117">
                  <c:v>322.37583333333333</c:v>
                </c:pt>
                <c:pt idx="118">
                  <c:v>322.42333333333335</c:v>
                </c:pt>
                <c:pt idx="119">
                  <c:v>322.5291666666667</c:v>
                </c:pt>
                <c:pt idx="120">
                  <c:v>322.66249999999997</c:v>
                </c:pt>
                <c:pt idx="121">
                  <c:v>322.76166666666666</c:v>
                </c:pt>
                <c:pt idx="122">
                  <c:v>322.85166666666663</c:v>
                </c:pt>
                <c:pt idx="123">
                  <c:v>322.92333333333335</c:v>
                </c:pt>
                <c:pt idx="124">
                  <c:v>322.97250000000003</c:v>
                </c:pt>
                <c:pt idx="125">
                  <c:v>323.05</c:v>
                </c:pt>
                <c:pt idx="126">
                  <c:v>323.16916666666663</c:v>
                </c:pt>
                <c:pt idx="127">
                  <c:v>323.27416666666664</c:v>
                </c:pt>
                <c:pt idx="128">
                  <c:v>323.41916666666663</c:v>
                </c:pt>
                <c:pt idx="129">
                  <c:v>323.55583333333328</c:v>
                </c:pt>
                <c:pt idx="130">
                  <c:v>323.70666666666665</c:v>
                </c:pt>
                <c:pt idx="131">
                  <c:v>323.81916666666666</c:v>
                </c:pt>
                <c:pt idx="132">
                  <c:v>323.9641666666667</c:v>
                </c:pt>
                <c:pt idx="133">
                  <c:v>324.09333333333331</c:v>
                </c:pt>
                <c:pt idx="134">
                  <c:v>324.26416666666665</c:v>
                </c:pt>
                <c:pt idx="135">
                  <c:v>324.39166666666665</c:v>
                </c:pt>
                <c:pt idx="136">
                  <c:v>324.51916666666665</c:v>
                </c:pt>
                <c:pt idx="137">
                  <c:v>324.62083333333334</c:v>
                </c:pt>
                <c:pt idx="138">
                  <c:v>324.70916666666665</c:v>
                </c:pt>
                <c:pt idx="139">
                  <c:v>324.84083333333336</c:v>
                </c:pt>
                <c:pt idx="140">
                  <c:v>324.94916666666666</c:v>
                </c:pt>
                <c:pt idx="141">
                  <c:v>325.07166666666666</c:v>
                </c:pt>
                <c:pt idx="142">
                  <c:v>325.13</c:v>
                </c:pt>
                <c:pt idx="143">
                  <c:v>325.20999999999998</c:v>
                </c:pt>
                <c:pt idx="144">
                  <c:v>325.24833333333333</c:v>
                </c:pt>
                <c:pt idx="145">
                  <c:v>325.33333333333331</c:v>
                </c:pt>
                <c:pt idx="146">
                  <c:v>325.39333333333332</c:v>
                </c:pt>
                <c:pt idx="147">
                  <c:v>325.5</c:v>
                </c:pt>
                <c:pt idx="148">
                  <c:v>325.59666666666664</c:v>
                </c:pt>
                <c:pt idx="149">
                  <c:v>325.68166666666667</c:v>
                </c:pt>
                <c:pt idx="150">
                  <c:v>325.77416666666664</c:v>
                </c:pt>
                <c:pt idx="151">
                  <c:v>325.83250000000004</c:v>
                </c:pt>
                <c:pt idx="152">
                  <c:v>325.8533333333333</c:v>
                </c:pt>
                <c:pt idx="153">
                  <c:v>325.8241666666666</c:v>
                </c:pt>
                <c:pt idx="154">
                  <c:v>325.89499999999992</c:v>
                </c:pt>
                <c:pt idx="155">
                  <c:v>325.97000000000003</c:v>
                </c:pt>
                <c:pt idx="156">
                  <c:v>326.05500000000001</c:v>
                </c:pt>
                <c:pt idx="157">
                  <c:v>326.11750000000001</c:v>
                </c:pt>
                <c:pt idx="158">
                  <c:v>326.13916666666665</c:v>
                </c:pt>
                <c:pt idx="159">
                  <c:v>326.18083333333334</c:v>
                </c:pt>
                <c:pt idx="160">
                  <c:v>326.24666666666673</c:v>
                </c:pt>
                <c:pt idx="161">
                  <c:v>326.32</c:v>
                </c:pt>
                <c:pt idx="162">
                  <c:v>326.37</c:v>
                </c:pt>
                <c:pt idx="163">
                  <c:v>326.44833333333338</c:v>
                </c:pt>
                <c:pt idx="164">
                  <c:v>326.49583333333334</c:v>
                </c:pt>
                <c:pt idx="165">
                  <c:v>326.65750000000003</c:v>
                </c:pt>
                <c:pt idx="166">
                  <c:v>326.7525</c:v>
                </c:pt>
                <c:pt idx="167">
                  <c:v>326.79583333333341</c:v>
                </c:pt>
                <c:pt idx="168">
                  <c:v>326.85250000000002</c:v>
                </c:pt>
                <c:pt idx="169">
                  <c:v>326.92666666666673</c:v>
                </c:pt>
                <c:pt idx="170">
                  <c:v>327.05</c:v>
                </c:pt>
                <c:pt idx="171">
                  <c:v>327.18666666666667</c:v>
                </c:pt>
                <c:pt idx="172">
                  <c:v>327.32833333333332</c:v>
                </c:pt>
                <c:pt idx="173">
                  <c:v>327.45666666666665</c:v>
                </c:pt>
                <c:pt idx="174">
                  <c:v>327.60500000000002</c:v>
                </c:pt>
                <c:pt idx="175">
                  <c:v>327.76666666666671</c:v>
                </c:pt>
                <c:pt idx="176">
                  <c:v>327.97916666666669</c:v>
                </c:pt>
                <c:pt idx="177">
                  <c:v>328.12750000000005</c:v>
                </c:pt>
                <c:pt idx="178">
                  <c:v>328.32833333333338</c:v>
                </c:pt>
                <c:pt idx="179">
                  <c:v>328.57666666666671</c:v>
                </c:pt>
                <c:pt idx="180">
                  <c:v>328.8125</c:v>
                </c:pt>
                <c:pt idx="181">
                  <c:v>329.06166666666667</c:v>
                </c:pt>
                <c:pt idx="182">
                  <c:v>329.28500000000003</c:v>
                </c:pt>
                <c:pt idx="183">
                  <c:v>329.45083333333332</c:v>
                </c:pt>
                <c:pt idx="184">
                  <c:v>329.59</c:v>
                </c:pt>
                <c:pt idx="185">
                  <c:v>329.68166666666667</c:v>
                </c:pt>
                <c:pt idx="186">
                  <c:v>329.74916666666667</c:v>
                </c:pt>
                <c:pt idx="187">
                  <c:v>329.84416666666669</c:v>
                </c:pt>
                <c:pt idx="188">
                  <c:v>329.94333333333338</c:v>
                </c:pt>
                <c:pt idx="189">
                  <c:v>330.03916666666674</c:v>
                </c:pt>
                <c:pt idx="190">
                  <c:v>330.09833333333336</c:v>
                </c:pt>
                <c:pt idx="191">
                  <c:v>330.10916666666668</c:v>
                </c:pt>
                <c:pt idx="192">
                  <c:v>330.12583333333339</c:v>
                </c:pt>
                <c:pt idx="193">
                  <c:v>330.11250000000001</c:v>
                </c:pt>
                <c:pt idx="194">
                  <c:v>330.09666666666664</c:v>
                </c:pt>
                <c:pt idx="195">
                  <c:v>330.10416666666669</c:v>
                </c:pt>
                <c:pt idx="196">
                  <c:v>330.11583333333334</c:v>
                </c:pt>
                <c:pt idx="197">
                  <c:v>330.19333333333333</c:v>
                </c:pt>
                <c:pt idx="198">
                  <c:v>330.30749999999995</c:v>
                </c:pt>
                <c:pt idx="199">
                  <c:v>330.36999999999995</c:v>
                </c:pt>
                <c:pt idx="200">
                  <c:v>330.40749999999997</c:v>
                </c:pt>
                <c:pt idx="201">
                  <c:v>330.44583333333338</c:v>
                </c:pt>
                <c:pt idx="202">
                  <c:v>330.50916666666666</c:v>
                </c:pt>
                <c:pt idx="203">
                  <c:v>330.61083333333335</c:v>
                </c:pt>
                <c:pt idx="204">
                  <c:v>330.68583333333328</c:v>
                </c:pt>
                <c:pt idx="205">
                  <c:v>330.7525</c:v>
                </c:pt>
                <c:pt idx="206">
                  <c:v>330.84916666666663</c:v>
                </c:pt>
                <c:pt idx="207">
                  <c:v>330.93916666666667</c:v>
                </c:pt>
                <c:pt idx="208">
                  <c:v>331.02833333333331</c:v>
                </c:pt>
                <c:pt idx="209">
                  <c:v>331.12666666666672</c:v>
                </c:pt>
                <c:pt idx="210">
                  <c:v>331.19583333333333</c:v>
                </c:pt>
                <c:pt idx="211">
                  <c:v>331.30250000000001</c:v>
                </c:pt>
                <c:pt idx="212">
                  <c:v>331.42083333333341</c:v>
                </c:pt>
                <c:pt idx="213">
                  <c:v>331.55666666666667</c:v>
                </c:pt>
                <c:pt idx="214">
                  <c:v>331.62083333333339</c:v>
                </c:pt>
                <c:pt idx="215">
                  <c:v>331.66666666666674</c:v>
                </c:pt>
                <c:pt idx="216">
                  <c:v>331.75916666666672</c:v>
                </c:pt>
                <c:pt idx="217">
                  <c:v>331.82000000000005</c:v>
                </c:pt>
                <c:pt idx="218">
                  <c:v>331.85916666666668</c:v>
                </c:pt>
                <c:pt idx="219">
                  <c:v>331.88916666666665</c:v>
                </c:pt>
                <c:pt idx="220">
                  <c:v>331.95416666666665</c:v>
                </c:pt>
                <c:pt idx="221">
                  <c:v>332.02583333333331</c:v>
                </c:pt>
                <c:pt idx="222">
                  <c:v>332.11916666666667</c:v>
                </c:pt>
                <c:pt idx="223">
                  <c:v>332.15499999999992</c:v>
                </c:pt>
                <c:pt idx="224">
                  <c:v>332.2883333333333</c:v>
                </c:pt>
                <c:pt idx="225">
                  <c:v>332.40499999999997</c:v>
                </c:pt>
                <c:pt idx="226">
                  <c:v>332.58916666666664</c:v>
                </c:pt>
                <c:pt idx="227">
                  <c:v>332.77249999999998</c:v>
                </c:pt>
                <c:pt idx="228">
                  <c:v>332.92333333333329</c:v>
                </c:pt>
                <c:pt idx="229">
                  <c:v>333.08</c:v>
                </c:pt>
                <c:pt idx="230">
                  <c:v>333.27416666666664</c:v>
                </c:pt>
                <c:pt idx="231">
                  <c:v>333.48749999999995</c:v>
                </c:pt>
                <c:pt idx="232">
                  <c:v>333.67916666666662</c:v>
                </c:pt>
                <c:pt idx="233">
                  <c:v>333.84416666666664</c:v>
                </c:pt>
                <c:pt idx="234">
                  <c:v>334.03250000000003</c:v>
                </c:pt>
                <c:pt idx="235">
                  <c:v>334.20666666666671</c:v>
                </c:pt>
                <c:pt idx="236">
                  <c:v>334.34833333333336</c:v>
                </c:pt>
                <c:pt idx="237">
                  <c:v>334.47750000000002</c:v>
                </c:pt>
                <c:pt idx="238">
                  <c:v>334.56833333333333</c:v>
                </c:pt>
                <c:pt idx="239">
                  <c:v>334.72166666666664</c:v>
                </c:pt>
                <c:pt idx="240">
                  <c:v>334.85583333333335</c:v>
                </c:pt>
                <c:pt idx="241">
                  <c:v>335.01083333333332</c:v>
                </c:pt>
                <c:pt idx="242">
                  <c:v>335.1</c:v>
                </c:pt>
                <c:pt idx="243">
                  <c:v>335.19750000000005</c:v>
                </c:pt>
                <c:pt idx="244">
                  <c:v>335.30583333333334</c:v>
                </c:pt>
                <c:pt idx="245">
                  <c:v>335.41499999999996</c:v>
                </c:pt>
                <c:pt idx="246">
                  <c:v>335.51499999999999</c:v>
                </c:pt>
                <c:pt idx="247">
                  <c:v>335.63416666666666</c:v>
                </c:pt>
                <c:pt idx="248">
                  <c:v>335.76833333333332</c:v>
                </c:pt>
                <c:pt idx="249">
                  <c:v>335.86250000000001</c:v>
                </c:pt>
                <c:pt idx="250">
                  <c:v>335.96416666666664</c:v>
                </c:pt>
                <c:pt idx="251">
                  <c:v>336.06833333333338</c:v>
                </c:pt>
                <c:pt idx="252">
                  <c:v>336.15500000000003</c:v>
                </c:pt>
                <c:pt idx="253">
                  <c:v>336.26333333333338</c:v>
                </c:pt>
                <c:pt idx="254">
                  <c:v>336.39750000000009</c:v>
                </c:pt>
                <c:pt idx="255">
                  <c:v>336.54666666666668</c:v>
                </c:pt>
                <c:pt idx="256">
                  <c:v>336.67666666666668</c:v>
                </c:pt>
                <c:pt idx="257">
                  <c:v>336.83500000000004</c:v>
                </c:pt>
                <c:pt idx="258">
                  <c:v>336.98166666666668</c:v>
                </c:pt>
                <c:pt idx="259">
                  <c:v>337.11916666666667</c:v>
                </c:pt>
                <c:pt idx="260">
                  <c:v>337.26916666666671</c:v>
                </c:pt>
                <c:pt idx="261">
                  <c:v>337.44499999999999</c:v>
                </c:pt>
                <c:pt idx="262">
                  <c:v>337.62916666666666</c:v>
                </c:pt>
                <c:pt idx="263">
                  <c:v>337.80416666666667</c:v>
                </c:pt>
                <c:pt idx="264">
                  <c:v>337.96333333333331</c:v>
                </c:pt>
                <c:pt idx="265">
                  <c:v>338.12583333333328</c:v>
                </c:pt>
                <c:pt idx="266">
                  <c:v>338.31583333333327</c:v>
                </c:pt>
                <c:pt idx="267">
                  <c:v>338.47416666666663</c:v>
                </c:pt>
                <c:pt idx="268">
                  <c:v>338.63916666666665</c:v>
                </c:pt>
                <c:pt idx="269">
                  <c:v>338.76249999999999</c:v>
                </c:pt>
                <c:pt idx="270">
                  <c:v>338.87833333333333</c:v>
                </c:pt>
                <c:pt idx="271">
                  <c:v>339.06250000000006</c:v>
                </c:pt>
                <c:pt idx="272">
                  <c:v>339.19250000000005</c:v>
                </c:pt>
                <c:pt idx="273">
                  <c:v>339.33166666666671</c:v>
                </c:pt>
                <c:pt idx="274">
                  <c:v>339.4641666666667</c:v>
                </c:pt>
                <c:pt idx="275">
                  <c:v>339.5625</c:v>
                </c:pt>
                <c:pt idx="276">
                  <c:v>339.67666666666668</c:v>
                </c:pt>
                <c:pt idx="277">
                  <c:v>339.74416666666667</c:v>
                </c:pt>
                <c:pt idx="278">
                  <c:v>339.80249999999995</c:v>
                </c:pt>
                <c:pt idx="279">
                  <c:v>339.87833333333333</c:v>
                </c:pt>
                <c:pt idx="280">
                  <c:v>339.98416666666668</c:v>
                </c:pt>
                <c:pt idx="281">
                  <c:v>340.11916666666667</c:v>
                </c:pt>
                <c:pt idx="282">
                  <c:v>340.25583333333333</c:v>
                </c:pt>
                <c:pt idx="283">
                  <c:v>340.35666666666663</c:v>
                </c:pt>
                <c:pt idx="284">
                  <c:v>340.45249999999993</c:v>
                </c:pt>
                <c:pt idx="285">
                  <c:v>340.56583333333333</c:v>
                </c:pt>
                <c:pt idx="286">
                  <c:v>340.70999999999992</c:v>
                </c:pt>
                <c:pt idx="287">
                  <c:v>340.82166666666666</c:v>
                </c:pt>
                <c:pt idx="288">
                  <c:v>340.95500000000004</c:v>
                </c:pt>
                <c:pt idx="289">
                  <c:v>341.10166666666669</c:v>
                </c:pt>
                <c:pt idx="290">
                  <c:v>341.22</c:v>
                </c:pt>
                <c:pt idx="291">
                  <c:v>341.33333333333331</c:v>
                </c:pt>
                <c:pt idx="292">
                  <c:v>341.40583333333331</c:v>
                </c:pt>
                <c:pt idx="293">
                  <c:v>341.4783333333333</c:v>
                </c:pt>
                <c:pt idx="294">
                  <c:v>341.53166666666669</c:v>
                </c:pt>
                <c:pt idx="295">
                  <c:v>341.61666666666673</c:v>
                </c:pt>
                <c:pt idx="296">
                  <c:v>341.66583333333341</c:v>
                </c:pt>
                <c:pt idx="297">
                  <c:v>341.7858333333333</c:v>
                </c:pt>
                <c:pt idx="298">
                  <c:v>341.90000000000003</c:v>
                </c:pt>
                <c:pt idx="299">
                  <c:v>342.05666666666667</c:v>
                </c:pt>
                <c:pt idx="300">
                  <c:v>342.21499999999997</c:v>
                </c:pt>
                <c:pt idx="301">
                  <c:v>342.40416666666664</c:v>
                </c:pt>
                <c:pt idx="302">
                  <c:v>342.57833333333332</c:v>
                </c:pt>
                <c:pt idx="303">
                  <c:v>342.75499999999994</c:v>
                </c:pt>
                <c:pt idx="304">
                  <c:v>342.95083333333332</c:v>
                </c:pt>
                <c:pt idx="305">
                  <c:v>343.15249999999992</c:v>
                </c:pt>
                <c:pt idx="306">
                  <c:v>343.37249999999995</c:v>
                </c:pt>
                <c:pt idx="307">
                  <c:v>343.55083333333329</c:v>
                </c:pt>
                <c:pt idx="308">
                  <c:v>343.74333333333334</c:v>
                </c:pt>
                <c:pt idx="309">
                  <c:v>343.9083333333333</c:v>
                </c:pt>
                <c:pt idx="310">
                  <c:v>344.04416666666663</c:v>
                </c:pt>
                <c:pt idx="311">
                  <c:v>344.16083333333336</c:v>
                </c:pt>
                <c:pt idx="312">
                  <c:v>344.2833333333333</c:v>
                </c:pt>
                <c:pt idx="313">
                  <c:v>344.38583333333332</c:v>
                </c:pt>
                <c:pt idx="314">
                  <c:v>344.48</c:v>
                </c:pt>
                <c:pt idx="315">
                  <c:v>344.59083333333336</c:v>
                </c:pt>
                <c:pt idx="316">
                  <c:v>344.71749999999997</c:v>
                </c:pt>
                <c:pt idx="317">
                  <c:v>344.86750000000001</c:v>
                </c:pt>
                <c:pt idx="318">
                  <c:v>344.97333333333336</c:v>
                </c:pt>
                <c:pt idx="319">
                  <c:v>345.09750000000003</c:v>
                </c:pt>
                <c:pt idx="320">
                  <c:v>345.2833333333333</c:v>
                </c:pt>
                <c:pt idx="321">
                  <c:v>345.38999999999993</c:v>
                </c:pt>
                <c:pt idx="322">
                  <c:v>345.51583333333332</c:v>
                </c:pt>
                <c:pt idx="323">
                  <c:v>345.63999999999993</c:v>
                </c:pt>
                <c:pt idx="324">
                  <c:v>345.73250000000002</c:v>
                </c:pt>
                <c:pt idx="325">
                  <c:v>345.85916666666668</c:v>
                </c:pt>
                <c:pt idx="326">
                  <c:v>346.01583333333338</c:v>
                </c:pt>
                <c:pt idx="327">
                  <c:v>346.1400000000001</c:v>
                </c:pt>
                <c:pt idx="328">
                  <c:v>346.25833333333338</c:v>
                </c:pt>
                <c:pt idx="329">
                  <c:v>346.35166666666669</c:v>
                </c:pt>
                <c:pt idx="330">
                  <c:v>346.46</c:v>
                </c:pt>
                <c:pt idx="331">
                  <c:v>346.54916666666668</c:v>
                </c:pt>
                <c:pt idx="332">
                  <c:v>346.57750000000004</c:v>
                </c:pt>
                <c:pt idx="333">
                  <c:v>346.67750000000001</c:v>
                </c:pt>
                <c:pt idx="334">
                  <c:v>346.78083333333342</c:v>
                </c:pt>
                <c:pt idx="335">
                  <c:v>346.89166666666665</c:v>
                </c:pt>
                <c:pt idx="336">
                  <c:v>347.00416666666666</c:v>
                </c:pt>
                <c:pt idx="337">
                  <c:v>347.08</c:v>
                </c:pt>
                <c:pt idx="338">
                  <c:v>347.2475</c:v>
                </c:pt>
                <c:pt idx="339">
                  <c:v>347.37000000000006</c:v>
                </c:pt>
                <c:pt idx="340">
                  <c:v>347.49416666666667</c:v>
                </c:pt>
                <c:pt idx="341">
                  <c:v>347.60750000000007</c:v>
                </c:pt>
                <c:pt idx="342">
                  <c:v>347.77000000000004</c:v>
                </c:pt>
                <c:pt idx="343">
                  <c:v>347.89000000000004</c:v>
                </c:pt>
                <c:pt idx="344">
                  <c:v>348.02000000000004</c:v>
                </c:pt>
                <c:pt idx="345">
                  <c:v>348.14833333333337</c:v>
                </c:pt>
                <c:pt idx="346">
                  <c:v>348.28416666666664</c:v>
                </c:pt>
                <c:pt idx="347">
                  <c:v>348.41750000000002</c:v>
                </c:pt>
                <c:pt idx="348">
                  <c:v>348.58083333333337</c:v>
                </c:pt>
                <c:pt idx="349">
                  <c:v>348.75</c:v>
                </c:pt>
                <c:pt idx="350">
                  <c:v>348.84833333333336</c:v>
                </c:pt>
                <c:pt idx="351">
                  <c:v>349.00666666666666</c:v>
                </c:pt>
                <c:pt idx="352">
                  <c:v>349.16166666666663</c:v>
                </c:pt>
                <c:pt idx="353">
                  <c:v>349.31166666666667</c:v>
                </c:pt>
                <c:pt idx="354">
                  <c:v>349.46</c:v>
                </c:pt>
                <c:pt idx="355">
                  <c:v>349.69166666666661</c:v>
                </c:pt>
                <c:pt idx="356">
                  <c:v>349.9158333333333</c:v>
                </c:pt>
                <c:pt idx="357">
                  <c:v>350.10500000000002</c:v>
                </c:pt>
                <c:pt idx="358">
                  <c:v>350.28833333333341</c:v>
                </c:pt>
                <c:pt idx="359">
                  <c:v>350.47999999999996</c:v>
                </c:pt>
                <c:pt idx="360">
                  <c:v>350.69583333333327</c:v>
                </c:pt>
                <c:pt idx="361">
                  <c:v>350.88666666666671</c:v>
                </c:pt>
                <c:pt idx="362">
                  <c:v>351.07916666666671</c:v>
                </c:pt>
                <c:pt idx="363">
                  <c:v>351.3</c:v>
                </c:pt>
                <c:pt idx="364">
                  <c:v>351.49500000000006</c:v>
                </c:pt>
                <c:pt idx="365">
                  <c:v>351.69000000000005</c:v>
                </c:pt>
                <c:pt idx="366">
                  <c:v>351.90333333333336</c:v>
                </c:pt>
                <c:pt idx="367">
                  <c:v>352.04749999999996</c:v>
                </c:pt>
                <c:pt idx="368">
                  <c:v>352.17916666666662</c:v>
                </c:pt>
                <c:pt idx="369">
                  <c:v>352.34999999999997</c:v>
                </c:pt>
                <c:pt idx="370">
                  <c:v>352.48333333333335</c:v>
                </c:pt>
                <c:pt idx="371">
                  <c:v>352.61333333333329</c:v>
                </c:pt>
                <c:pt idx="372">
                  <c:v>352.71749999999997</c:v>
                </c:pt>
                <c:pt idx="373">
                  <c:v>352.83</c:v>
                </c:pt>
                <c:pt idx="374">
                  <c:v>352.92333333333335</c:v>
                </c:pt>
                <c:pt idx="375">
                  <c:v>353.00333333333339</c:v>
                </c:pt>
                <c:pt idx="376">
                  <c:v>353.09750000000003</c:v>
                </c:pt>
                <c:pt idx="377">
                  <c:v>353.2050000000001</c:v>
                </c:pt>
                <c:pt idx="378">
                  <c:v>353.27083333333331</c:v>
                </c:pt>
                <c:pt idx="379">
                  <c:v>353.41</c:v>
                </c:pt>
                <c:pt idx="380">
                  <c:v>353.54916666666668</c:v>
                </c:pt>
                <c:pt idx="381">
                  <c:v>353.60416666666669</c:v>
                </c:pt>
                <c:pt idx="382">
                  <c:v>353.7233333333333</c:v>
                </c:pt>
                <c:pt idx="383">
                  <c:v>353.80250000000001</c:v>
                </c:pt>
                <c:pt idx="384">
                  <c:v>353.8725</c:v>
                </c:pt>
                <c:pt idx="385">
                  <c:v>353.97416666666669</c:v>
                </c:pt>
                <c:pt idx="386">
                  <c:v>354.08166666666665</c:v>
                </c:pt>
                <c:pt idx="387">
                  <c:v>354.19499999999999</c:v>
                </c:pt>
                <c:pt idx="388">
                  <c:v>354.32750000000004</c:v>
                </c:pt>
                <c:pt idx="389">
                  <c:v>354.45250000000004</c:v>
                </c:pt>
                <c:pt idx="390">
                  <c:v>354.54166666666669</c:v>
                </c:pt>
                <c:pt idx="391">
                  <c:v>354.60166666666663</c:v>
                </c:pt>
                <c:pt idx="392">
                  <c:v>354.73333333333335</c:v>
                </c:pt>
                <c:pt idx="393">
                  <c:v>354.93249999999995</c:v>
                </c:pt>
                <c:pt idx="394">
                  <c:v>355.08666666666659</c:v>
                </c:pt>
                <c:pt idx="395">
                  <c:v>355.23999999999995</c:v>
                </c:pt>
                <c:pt idx="396">
                  <c:v>355.35750000000002</c:v>
                </c:pt>
                <c:pt idx="397">
                  <c:v>355.43333333333339</c:v>
                </c:pt>
                <c:pt idx="398">
                  <c:v>355.51333333333338</c:v>
                </c:pt>
                <c:pt idx="399">
                  <c:v>355.57500000000005</c:v>
                </c:pt>
                <c:pt idx="400">
                  <c:v>355.63749999999999</c:v>
                </c:pt>
                <c:pt idx="401">
                  <c:v>355.70416666666665</c:v>
                </c:pt>
                <c:pt idx="402">
                  <c:v>355.82166666666672</c:v>
                </c:pt>
                <c:pt idx="403">
                  <c:v>355.9375</c:v>
                </c:pt>
                <c:pt idx="404">
                  <c:v>355.99083333333334</c:v>
                </c:pt>
                <c:pt idx="405">
                  <c:v>356.02833333333336</c:v>
                </c:pt>
                <c:pt idx="406">
                  <c:v>356.06833333333338</c:v>
                </c:pt>
                <c:pt idx="407">
                  <c:v>356.16916666666663</c:v>
                </c:pt>
                <c:pt idx="408">
                  <c:v>356.24000000000007</c:v>
                </c:pt>
                <c:pt idx="409">
                  <c:v>356.32499999999999</c:v>
                </c:pt>
                <c:pt idx="410">
                  <c:v>356.38083333333338</c:v>
                </c:pt>
                <c:pt idx="411">
                  <c:v>356.46250000000003</c:v>
                </c:pt>
                <c:pt idx="412">
                  <c:v>356.50666666666666</c:v>
                </c:pt>
                <c:pt idx="413">
                  <c:v>356.54583333333335</c:v>
                </c:pt>
                <c:pt idx="414">
                  <c:v>356.60916666666668</c:v>
                </c:pt>
                <c:pt idx="415">
                  <c:v>356.62666666666672</c:v>
                </c:pt>
                <c:pt idx="416">
                  <c:v>356.67833333333328</c:v>
                </c:pt>
                <c:pt idx="417">
                  <c:v>356.69250000000005</c:v>
                </c:pt>
                <c:pt idx="418">
                  <c:v>356.74166666666662</c:v>
                </c:pt>
                <c:pt idx="419">
                  <c:v>356.75833333333338</c:v>
                </c:pt>
                <c:pt idx="420">
                  <c:v>356.78333333333336</c:v>
                </c:pt>
                <c:pt idx="421">
                  <c:v>356.84750000000003</c:v>
                </c:pt>
                <c:pt idx="422">
                  <c:v>356.94166666666666</c:v>
                </c:pt>
                <c:pt idx="423">
                  <c:v>357.01</c:v>
                </c:pt>
                <c:pt idx="424">
                  <c:v>357.10249999999996</c:v>
                </c:pt>
                <c:pt idx="425">
                  <c:v>357.21499999999992</c:v>
                </c:pt>
                <c:pt idx="426">
                  <c:v>357.31999999999994</c:v>
                </c:pt>
                <c:pt idx="427">
                  <c:v>357.45499999999998</c:v>
                </c:pt>
                <c:pt idx="428">
                  <c:v>357.58166666666665</c:v>
                </c:pt>
                <c:pt idx="429">
                  <c:v>357.74583333333334</c:v>
                </c:pt>
                <c:pt idx="430">
                  <c:v>357.86916666666667</c:v>
                </c:pt>
                <c:pt idx="431">
                  <c:v>357.97749999999996</c:v>
                </c:pt>
                <c:pt idx="432">
                  <c:v>358.14916666666664</c:v>
                </c:pt>
                <c:pt idx="433">
                  <c:v>358.30166666666668</c:v>
                </c:pt>
                <c:pt idx="434">
                  <c:v>358.44499999999999</c:v>
                </c:pt>
                <c:pt idx="435">
                  <c:v>358.60999999999996</c:v>
                </c:pt>
                <c:pt idx="436">
                  <c:v>358.78666666666669</c:v>
                </c:pt>
                <c:pt idx="437">
                  <c:v>358.95916666666676</c:v>
                </c:pt>
                <c:pt idx="438">
                  <c:v>359.09916666666669</c:v>
                </c:pt>
                <c:pt idx="439">
                  <c:v>359.26249999999999</c:v>
                </c:pt>
                <c:pt idx="440">
                  <c:v>359.41833333333335</c:v>
                </c:pt>
                <c:pt idx="441">
                  <c:v>359.59166666666664</c:v>
                </c:pt>
                <c:pt idx="442">
                  <c:v>359.76250000000005</c:v>
                </c:pt>
                <c:pt idx="443">
                  <c:v>359.96166666666664</c:v>
                </c:pt>
                <c:pt idx="444">
                  <c:v>360.15083333333331</c:v>
                </c:pt>
                <c:pt idx="445">
                  <c:v>360.29583333333329</c:v>
                </c:pt>
                <c:pt idx="446">
                  <c:v>360.50083333333328</c:v>
                </c:pt>
                <c:pt idx="447">
                  <c:v>360.66166666666663</c:v>
                </c:pt>
                <c:pt idx="448">
                  <c:v>360.82499999999999</c:v>
                </c:pt>
                <c:pt idx="449">
                  <c:v>360.96833333333331</c:v>
                </c:pt>
                <c:pt idx="450">
                  <c:v>361.14833333333331</c:v>
                </c:pt>
                <c:pt idx="451">
                  <c:v>361.34500000000003</c:v>
                </c:pt>
                <c:pt idx="452">
                  <c:v>361.53666666666663</c:v>
                </c:pt>
                <c:pt idx="453">
                  <c:v>361.64083333333332</c:v>
                </c:pt>
                <c:pt idx="454">
                  <c:v>361.75916666666672</c:v>
                </c:pt>
                <c:pt idx="455">
                  <c:v>361.90333333333336</c:v>
                </c:pt>
                <c:pt idx="456">
                  <c:v>362.0625</c:v>
                </c:pt>
                <c:pt idx="457">
                  <c:v>362.2475</c:v>
                </c:pt>
                <c:pt idx="458">
                  <c:v>362.36166666666668</c:v>
                </c:pt>
                <c:pt idx="459">
                  <c:v>362.49333333333334</c:v>
                </c:pt>
                <c:pt idx="460">
                  <c:v>362.61250000000001</c:v>
                </c:pt>
                <c:pt idx="461">
                  <c:v>362.7433333333334</c:v>
                </c:pt>
                <c:pt idx="462">
                  <c:v>362.83</c:v>
                </c:pt>
                <c:pt idx="463">
                  <c:v>362.90083333333337</c:v>
                </c:pt>
                <c:pt idx="464">
                  <c:v>362.93166666666662</c:v>
                </c:pt>
                <c:pt idx="465">
                  <c:v>363.08166666666671</c:v>
                </c:pt>
                <c:pt idx="466">
                  <c:v>363.20833333333331</c:v>
                </c:pt>
                <c:pt idx="467">
                  <c:v>363.26416666666665</c:v>
                </c:pt>
                <c:pt idx="468">
                  <c:v>363.32833333333338</c:v>
                </c:pt>
                <c:pt idx="469">
                  <c:v>363.39916666666664</c:v>
                </c:pt>
                <c:pt idx="470">
                  <c:v>363.46166666666664</c:v>
                </c:pt>
                <c:pt idx="471">
                  <c:v>363.56583333333339</c:v>
                </c:pt>
                <c:pt idx="472">
                  <c:v>363.7</c:v>
                </c:pt>
                <c:pt idx="473">
                  <c:v>363.87666666666672</c:v>
                </c:pt>
                <c:pt idx="474">
                  <c:v>364.05583333333334</c:v>
                </c:pt>
                <c:pt idx="475">
                  <c:v>364.21333333333331</c:v>
                </c:pt>
                <c:pt idx="476">
                  <c:v>364.43916666666661</c:v>
                </c:pt>
                <c:pt idx="477">
                  <c:v>364.63083333333338</c:v>
                </c:pt>
                <c:pt idx="478">
                  <c:v>364.86333333333329</c:v>
                </c:pt>
                <c:pt idx="479">
                  <c:v>365.1466666666667</c:v>
                </c:pt>
                <c:pt idx="480">
                  <c:v>365.44000000000005</c:v>
                </c:pt>
                <c:pt idx="481">
                  <c:v>365.74833333333339</c:v>
                </c:pt>
                <c:pt idx="482">
                  <c:v>366.05833333333334</c:v>
                </c:pt>
                <c:pt idx="483">
                  <c:v>366.35583333333335</c:v>
                </c:pt>
                <c:pt idx="484">
                  <c:v>366.60750000000002</c:v>
                </c:pt>
                <c:pt idx="485">
                  <c:v>366.84</c:v>
                </c:pt>
                <c:pt idx="486">
                  <c:v>367.08666666666664</c:v>
                </c:pt>
                <c:pt idx="487">
                  <c:v>367.35166666666669</c:v>
                </c:pt>
                <c:pt idx="488">
                  <c:v>367.55833333333334</c:v>
                </c:pt>
                <c:pt idx="489">
                  <c:v>367.75500000000005</c:v>
                </c:pt>
                <c:pt idx="490">
                  <c:v>367.88500000000005</c:v>
                </c:pt>
                <c:pt idx="491">
                  <c:v>367.99583333333334</c:v>
                </c:pt>
                <c:pt idx="492">
                  <c:v>368.13166666666666</c:v>
                </c:pt>
                <c:pt idx="493">
                  <c:v>368.21166666666676</c:v>
                </c:pt>
                <c:pt idx="494">
                  <c:v>368.27749999999997</c:v>
                </c:pt>
                <c:pt idx="495">
                  <c:v>368.35916666666662</c:v>
                </c:pt>
                <c:pt idx="496">
                  <c:v>368.46</c:v>
                </c:pt>
                <c:pt idx="497">
                  <c:v>368.53999999999996</c:v>
                </c:pt>
                <c:pt idx="498">
                  <c:v>368.63166666666666</c:v>
                </c:pt>
                <c:pt idx="499">
                  <c:v>368.66750000000002</c:v>
                </c:pt>
                <c:pt idx="500">
                  <c:v>368.74333333333334</c:v>
                </c:pt>
                <c:pt idx="501">
                  <c:v>368.8125</c:v>
                </c:pt>
                <c:pt idx="502">
                  <c:v>368.86416666666668</c:v>
                </c:pt>
                <c:pt idx="503">
                  <c:v>368.98166666666663</c:v>
                </c:pt>
                <c:pt idx="504">
                  <c:v>369.01583333333338</c:v>
                </c:pt>
                <c:pt idx="505">
                  <c:v>369.11666666666662</c:v>
                </c:pt>
                <c:pt idx="506">
                  <c:v>369.29999999999995</c:v>
                </c:pt>
                <c:pt idx="507">
                  <c:v>369.43833333333328</c:v>
                </c:pt>
                <c:pt idx="508">
                  <c:v>369.57583333333332</c:v>
                </c:pt>
                <c:pt idx="509">
                  <c:v>369.70666666666665</c:v>
                </c:pt>
                <c:pt idx="510">
                  <c:v>369.81583333333333</c:v>
                </c:pt>
                <c:pt idx="511">
                  <c:v>369.98083333333329</c:v>
                </c:pt>
                <c:pt idx="512">
                  <c:v>370.13749999999999</c:v>
                </c:pt>
                <c:pt idx="513">
                  <c:v>370.26833333333337</c:v>
                </c:pt>
                <c:pt idx="514">
                  <c:v>370.4591666666667</c:v>
                </c:pt>
                <c:pt idx="515">
                  <c:v>370.58666666666664</c:v>
                </c:pt>
                <c:pt idx="516">
                  <c:v>370.72499999999997</c:v>
                </c:pt>
                <c:pt idx="517">
                  <c:v>370.85083333333336</c:v>
                </c:pt>
                <c:pt idx="518">
                  <c:v>370.95</c:v>
                </c:pt>
                <c:pt idx="519">
                  <c:v>371.06916666666666</c:v>
                </c:pt>
                <c:pt idx="520">
                  <c:v>371.18666666666667</c:v>
                </c:pt>
                <c:pt idx="521">
                  <c:v>371.31916666666666</c:v>
                </c:pt>
                <c:pt idx="522">
                  <c:v>371.48083333333329</c:v>
                </c:pt>
                <c:pt idx="523">
                  <c:v>371.62083333333339</c:v>
                </c:pt>
                <c:pt idx="524">
                  <c:v>371.76</c:v>
                </c:pt>
                <c:pt idx="525">
                  <c:v>371.89666666666659</c:v>
                </c:pt>
                <c:pt idx="526">
                  <c:v>372.05500000000001</c:v>
                </c:pt>
                <c:pt idx="527">
                  <c:v>372.24583333333334</c:v>
                </c:pt>
                <c:pt idx="528">
                  <c:v>372.45250000000004</c:v>
                </c:pt>
                <c:pt idx="529">
                  <c:v>372.64000000000004</c:v>
                </c:pt>
                <c:pt idx="530">
                  <c:v>372.85500000000002</c:v>
                </c:pt>
                <c:pt idx="531">
                  <c:v>373.03166666666658</c:v>
                </c:pt>
                <c:pt idx="532">
                  <c:v>373.23916666666673</c:v>
                </c:pt>
                <c:pt idx="533">
                  <c:v>373.45250000000004</c:v>
                </c:pt>
                <c:pt idx="534">
                  <c:v>373.64999999999992</c:v>
                </c:pt>
                <c:pt idx="535">
                  <c:v>373.85416666666669</c:v>
                </c:pt>
                <c:pt idx="536">
                  <c:v>374.04916666666668</c:v>
                </c:pt>
                <c:pt idx="537">
                  <c:v>374.2766666666667</c:v>
                </c:pt>
                <c:pt idx="538">
                  <c:v>374.51416666666665</c:v>
                </c:pt>
                <c:pt idx="539">
                  <c:v>374.74500000000006</c:v>
                </c:pt>
                <c:pt idx="540">
                  <c:v>374.97166666666675</c:v>
                </c:pt>
                <c:pt idx="541">
                  <c:v>375.18333333333334</c:v>
                </c:pt>
                <c:pt idx="542">
                  <c:v>375.38499999999999</c:v>
                </c:pt>
                <c:pt idx="543">
                  <c:v>375.60000000000008</c:v>
                </c:pt>
                <c:pt idx="544">
                  <c:v>375.8008333333334</c:v>
                </c:pt>
                <c:pt idx="545">
                  <c:v>375.98333333333335</c:v>
                </c:pt>
                <c:pt idx="546">
                  <c:v>376.15833333333336</c:v>
                </c:pt>
                <c:pt idx="547">
                  <c:v>376.34416666666669</c:v>
                </c:pt>
                <c:pt idx="548">
                  <c:v>376.54583333333335</c:v>
                </c:pt>
                <c:pt idx="549">
                  <c:v>376.76416666666665</c:v>
                </c:pt>
                <c:pt idx="550">
                  <c:v>376.93250000000006</c:v>
                </c:pt>
                <c:pt idx="551">
                  <c:v>377.04999999999995</c:v>
                </c:pt>
                <c:pt idx="552">
                  <c:v>377.11416666666668</c:v>
                </c:pt>
                <c:pt idx="553">
                  <c:v>377.24833333333339</c:v>
                </c:pt>
                <c:pt idx="554">
                  <c:v>377.3391666666667</c:v>
                </c:pt>
                <c:pt idx="555">
                  <c:v>377.44916666666671</c:v>
                </c:pt>
                <c:pt idx="556">
                  <c:v>377.57333333333327</c:v>
                </c:pt>
                <c:pt idx="557">
                  <c:v>377.69916666666671</c:v>
                </c:pt>
                <c:pt idx="558">
                  <c:v>377.82083333333338</c:v>
                </c:pt>
                <c:pt idx="559">
                  <c:v>377.97583333333324</c:v>
                </c:pt>
                <c:pt idx="560">
                  <c:v>378.13333333333338</c:v>
                </c:pt>
                <c:pt idx="561">
                  <c:v>378.29500000000007</c:v>
                </c:pt>
                <c:pt idx="562">
                  <c:v>378.44833333333332</c:v>
                </c:pt>
                <c:pt idx="563">
                  <c:v>378.65916666666658</c:v>
                </c:pt>
                <c:pt idx="564">
                  <c:v>378.93249999999995</c:v>
                </c:pt>
                <c:pt idx="565">
                  <c:v>379.16166666666663</c:v>
                </c:pt>
                <c:pt idx="566">
                  <c:v>379.36666666666673</c:v>
                </c:pt>
                <c:pt idx="567">
                  <c:v>379.57999999999993</c:v>
                </c:pt>
                <c:pt idx="568">
                  <c:v>379.7641666666666</c:v>
                </c:pt>
                <c:pt idx="569">
                  <c:v>379.98333333333335</c:v>
                </c:pt>
                <c:pt idx="570">
                  <c:v>380.22916666666669</c:v>
                </c:pt>
                <c:pt idx="571">
                  <c:v>380.43666666666667</c:v>
                </c:pt>
                <c:pt idx="572">
                  <c:v>380.5958333333333</c:v>
                </c:pt>
                <c:pt idx="573">
                  <c:v>380.78916666666669</c:v>
                </c:pt>
                <c:pt idx="574">
                  <c:v>381.00416666666666</c:v>
                </c:pt>
                <c:pt idx="575">
                  <c:v>381.15750000000003</c:v>
                </c:pt>
                <c:pt idx="576">
                  <c:v>381.30083333333329</c:v>
                </c:pt>
                <c:pt idx="577">
                  <c:v>381.44</c:v>
                </c:pt>
                <c:pt idx="578">
                  <c:v>381.61916666666667</c:v>
                </c:pt>
                <c:pt idx="579">
                  <c:v>381.79749999999996</c:v>
                </c:pt>
                <c:pt idx="580">
                  <c:v>381.94833333333332</c:v>
                </c:pt>
                <c:pt idx="581">
                  <c:v>382.09083333333336</c:v>
                </c:pt>
                <c:pt idx="582">
                  <c:v>382.21750000000003</c:v>
                </c:pt>
                <c:pt idx="583">
                  <c:v>382.36083333333335</c:v>
                </c:pt>
                <c:pt idx="584">
                  <c:v>382.52333333333331</c:v>
                </c:pt>
                <c:pt idx="585">
                  <c:v>382.68416666666661</c:v>
                </c:pt>
                <c:pt idx="586">
                  <c:v>382.81416666666661</c:v>
                </c:pt>
                <c:pt idx="587">
                  <c:v>382.98833333333329</c:v>
                </c:pt>
                <c:pt idx="588">
                  <c:v>383.16166666666669</c:v>
                </c:pt>
                <c:pt idx="589">
                  <c:v>383.29833333333335</c:v>
                </c:pt>
                <c:pt idx="590">
                  <c:v>383.4783333333333</c:v>
                </c:pt>
                <c:pt idx="591">
                  <c:v>383.64833333333331</c:v>
                </c:pt>
                <c:pt idx="592">
                  <c:v>383.84416666666658</c:v>
                </c:pt>
                <c:pt idx="593">
                  <c:v>384.02499999999992</c:v>
                </c:pt>
                <c:pt idx="594">
                  <c:v>384.24833333333322</c:v>
                </c:pt>
                <c:pt idx="595">
                  <c:v>384.41</c:v>
                </c:pt>
                <c:pt idx="596">
                  <c:v>384.53249999999997</c:v>
                </c:pt>
                <c:pt idx="597">
                  <c:v>384.58249999999998</c:v>
                </c:pt>
                <c:pt idx="598">
                  <c:v>384.74916666666667</c:v>
                </c:pt>
                <c:pt idx="599">
                  <c:v>384.88749999999999</c:v>
                </c:pt>
                <c:pt idx="600">
                  <c:v>385.04416666666657</c:v>
                </c:pt>
                <c:pt idx="601">
                  <c:v>385.21749999999992</c:v>
                </c:pt>
                <c:pt idx="602">
                  <c:v>385.40166666666664</c:v>
                </c:pt>
                <c:pt idx="603">
                  <c:v>385.55583333333334</c:v>
                </c:pt>
                <c:pt idx="604">
                  <c:v>385.69833333333332</c:v>
                </c:pt>
                <c:pt idx="605">
                  <c:v>385.83166666666665</c:v>
                </c:pt>
                <c:pt idx="606">
                  <c:v>385.94749999999999</c:v>
                </c:pt>
                <c:pt idx="607">
                  <c:v>386.08416666666659</c:v>
                </c:pt>
                <c:pt idx="608">
                  <c:v>386.31416666666661</c:v>
                </c:pt>
                <c:pt idx="609">
                  <c:v>386.51666666666665</c:v>
                </c:pt>
                <c:pt idx="610">
                  <c:v>386.64833333333331</c:v>
                </c:pt>
                <c:pt idx="611">
                  <c:v>386.7908333333333</c:v>
                </c:pt>
                <c:pt idx="612">
                  <c:v>386.92666666666668</c:v>
                </c:pt>
                <c:pt idx="613">
                  <c:v>387.09083333333336</c:v>
                </c:pt>
                <c:pt idx="614">
                  <c:v>387.21916666666669</c:v>
                </c:pt>
                <c:pt idx="615">
                  <c:v>387.33750000000003</c:v>
                </c:pt>
                <c:pt idx="616">
                  <c:v>387.48916666666673</c:v>
                </c:pt>
                <c:pt idx="617">
                  <c:v>387.64249999999998</c:v>
                </c:pt>
                <c:pt idx="618">
                  <c:v>387.78749999999997</c:v>
                </c:pt>
                <c:pt idx="619">
                  <c:v>388.01333333333332</c:v>
                </c:pt>
                <c:pt idx="620">
                  <c:v>388.20749999999998</c:v>
                </c:pt>
                <c:pt idx="621">
                  <c:v>388.45</c:v>
                </c:pt>
                <c:pt idx="622">
                  <c:v>388.6875</c:v>
                </c:pt>
                <c:pt idx="623">
                  <c:v>388.9108333333333</c:v>
                </c:pt>
                <c:pt idx="624">
                  <c:v>389.09166666666664</c:v>
                </c:pt>
                <c:pt idx="625">
                  <c:v>389.2791666666667</c:v>
                </c:pt>
                <c:pt idx="626">
                  <c:v>389.45250000000004</c:v>
                </c:pt>
                <c:pt idx="627">
                  <c:v>389.685</c:v>
                </c:pt>
                <c:pt idx="628">
                  <c:v>389.90500000000003</c:v>
                </c:pt>
                <c:pt idx="629">
                  <c:v>390.10166666666669</c:v>
                </c:pt>
                <c:pt idx="630">
                  <c:v>390.31749999999994</c:v>
                </c:pt>
                <c:pt idx="631">
                  <c:v>390.45416666666671</c:v>
                </c:pt>
                <c:pt idx="632">
                  <c:v>390.57333333333332</c:v>
                </c:pt>
                <c:pt idx="633">
                  <c:v>390.63749999999999</c:v>
                </c:pt>
                <c:pt idx="634">
                  <c:v>390.73749999999995</c:v>
                </c:pt>
                <c:pt idx="635">
                  <c:v>390.8683333333334</c:v>
                </c:pt>
                <c:pt idx="636">
                  <c:v>391.06083333333339</c:v>
                </c:pt>
                <c:pt idx="637">
                  <c:v>391.21</c:v>
                </c:pt>
                <c:pt idx="638">
                  <c:v>391.39749999999998</c:v>
                </c:pt>
                <c:pt idx="639">
                  <c:v>391.54416666666657</c:v>
                </c:pt>
                <c:pt idx="640">
                  <c:v>391.67833333333328</c:v>
                </c:pt>
                <c:pt idx="641">
                  <c:v>391.85083333333336</c:v>
                </c:pt>
                <c:pt idx="642">
                  <c:v>392.00166666666672</c:v>
                </c:pt>
                <c:pt idx="643">
                  <c:v>392.16750000000002</c:v>
                </c:pt>
                <c:pt idx="644">
                  <c:v>392.31666666666666</c:v>
                </c:pt>
                <c:pt idx="645">
                  <c:v>392.56166666666667</c:v>
                </c:pt>
                <c:pt idx="646">
                  <c:v>392.7716666666667</c:v>
                </c:pt>
                <c:pt idx="647">
                  <c:v>392.935</c:v>
                </c:pt>
                <c:pt idx="648">
                  <c:v>393.08833333333337</c:v>
                </c:pt>
                <c:pt idx="649">
                  <c:v>393.2766666666667</c:v>
                </c:pt>
                <c:pt idx="650">
                  <c:v>393.44666666666666</c:v>
                </c:pt>
                <c:pt idx="651">
                  <c:v>393.61999999999989</c:v>
                </c:pt>
                <c:pt idx="652">
                  <c:v>393.84666666666664</c:v>
                </c:pt>
                <c:pt idx="653">
                  <c:v>394.05583333333334</c:v>
                </c:pt>
                <c:pt idx="654">
                  <c:v>394.26166666666671</c:v>
                </c:pt>
                <c:pt idx="655">
                  <c:v>394.51083333333332</c:v>
                </c:pt>
                <c:pt idx="656">
                  <c:v>394.76666666666665</c:v>
                </c:pt>
                <c:pt idx="657">
                  <c:v>394.95499999999998</c:v>
                </c:pt>
                <c:pt idx="658">
                  <c:v>395.21249999999992</c:v>
                </c:pt>
                <c:pt idx="659">
                  <c:v>395.45416666666665</c:v>
                </c:pt>
                <c:pt idx="660">
                  <c:v>395.7</c:v>
                </c:pt>
                <c:pt idx="661">
                  <c:v>395.93333333333334</c:v>
                </c:pt>
                <c:pt idx="662">
                  <c:v>396.13333333333338</c:v>
                </c:pt>
                <c:pt idx="663">
                  <c:v>396.35249999999996</c:v>
                </c:pt>
                <c:pt idx="664">
                  <c:v>396.53249999999986</c:v>
                </c:pt>
                <c:pt idx="665">
                  <c:v>396.73749999999995</c:v>
                </c:pt>
                <c:pt idx="666">
                  <c:v>396.92583333333329</c:v>
                </c:pt>
                <c:pt idx="667">
                  <c:v>397.03</c:v>
                </c:pt>
                <c:pt idx="668">
                  <c:v>397.21749999999997</c:v>
                </c:pt>
                <c:pt idx="669">
                  <c:v>397.45666666666665</c:v>
                </c:pt>
                <c:pt idx="670">
                  <c:v>397.61916666666667</c:v>
                </c:pt>
                <c:pt idx="671">
                  <c:v>397.83750000000003</c:v>
                </c:pt>
                <c:pt idx="672">
                  <c:v>397.98333333333341</c:v>
                </c:pt>
                <c:pt idx="673">
                  <c:v>398.13416666666666</c:v>
                </c:pt>
                <c:pt idx="674">
                  <c:v>398.2858333333333</c:v>
                </c:pt>
                <c:pt idx="675">
                  <c:v>398.4733333333333</c:v>
                </c:pt>
                <c:pt idx="676">
                  <c:v>398.6433333333332</c:v>
                </c:pt>
                <c:pt idx="677">
                  <c:v>398.81416666666661</c:v>
                </c:pt>
                <c:pt idx="678">
                  <c:v>398.99250000000006</c:v>
                </c:pt>
                <c:pt idx="679">
                  <c:v>399.18166666666667</c:v>
                </c:pt>
                <c:pt idx="680">
                  <c:v>399.33333333333331</c:v>
                </c:pt>
                <c:pt idx="681">
                  <c:v>399.48916666666668</c:v>
                </c:pt>
                <c:pt idx="682">
                  <c:v>399.67166666666662</c:v>
                </c:pt>
                <c:pt idx="683">
                  <c:v>399.8</c:v>
                </c:pt>
                <c:pt idx="684">
                  <c:v>399.98333333333335</c:v>
                </c:pt>
                <c:pt idx="685">
                  <c:v>400.14166666666671</c:v>
                </c:pt>
                <c:pt idx="686">
                  <c:v>400.33250000000004</c:v>
                </c:pt>
                <c:pt idx="687">
                  <c:v>400.52749999999997</c:v>
                </c:pt>
                <c:pt idx="688">
                  <c:v>400.77250000000004</c:v>
                </c:pt>
                <c:pt idx="689">
                  <c:v>401.02083333333343</c:v>
                </c:pt>
                <c:pt idx="690">
                  <c:v>401.22833333333341</c:v>
                </c:pt>
                <c:pt idx="691">
                  <c:v>401.5358333333333</c:v>
                </c:pt>
                <c:pt idx="692">
                  <c:v>401.81333333333345</c:v>
                </c:pt>
                <c:pt idx="693">
                  <c:v>402.16666666666674</c:v>
                </c:pt>
                <c:pt idx="694">
                  <c:v>402.4783333333333</c:v>
                </c:pt>
                <c:pt idx="695">
                  <c:v>402.815</c:v>
                </c:pt>
                <c:pt idx="696">
                  <c:v>403.07499999999999</c:v>
                </c:pt>
                <c:pt idx="697">
                  <c:v>403.35416666666669</c:v>
                </c:pt>
                <c:pt idx="698">
                  <c:v>403.63749999999999</c:v>
                </c:pt>
                <c:pt idx="699">
                  <c:v>403.91416666666669</c:v>
                </c:pt>
                <c:pt idx="700">
                  <c:v>404.19583333333338</c:v>
                </c:pt>
                <c:pt idx="701">
                  <c:v>404.41083333333336</c:v>
                </c:pt>
                <c:pt idx="702">
                  <c:v>404.71916666666669</c:v>
                </c:pt>
                <c:pt idx="703">
                  <c:v>404.92083333333335</c:v>
                </c:pt>
                <c:pt idx="704">
                  <c:v>405.12833333333333</c:v>
                </c:pt>
                <c:pt idx="705">
                  <c:v>405.26249999999999</c:v>
                </c:pt>
                <c:pt idx="706">
                  <c:v>405.43083333333334</c:v>
                </c:pt>
                <c:pt idx="707">
                  <c:v>405.60416666666669</c:v>
                </c:pt>
                <c:pt idx="708">
                  <c:v>405.8341666666667</c:v>
                </c:pt>
                <c:pt idx="709">
                  <c:v>406.07166666666672</c:v>
                </c:pt>
                <c:pt idx="710">
                  <c:v>406.26583333333338</c:v>
                </c:pt>
                <c:pt idx="711">
                  <c:v>406.43416666666673</c:v>
                </c:pt>
                <c:pt idx="712">
                  <c:v>406.57000000000011</c:v>
                </c:pt>
                <c:pt idx="713">
                  <c:v>406.76666666666671</c:v>
                </c:pt>
                <c:pt idx="714">
                  <c:v>406.91499999999996</c:v>
                </c:pt>
                <c:pt idx="715">
                  <c:v>407.07</c:v>
                </c:pt>
                <c:pt idx="716">
                  <c:v>407.23916666666668</c:v>
                </c:pt>
                <c:pt idx="717">
                  <c:v>407.34</c:v>
                </c:pt>
                <c:pt idx="718">
                  <c:v>407.46666666666664</c:v>
                </c:pt>
                <c:pt idx="719">
                  <c:v>407.62583333333333</c:v>
                </c:pt>
                <c:pt idx="720">
                  <c:v>407.75916666666666</c:v>
                </c:pt>
                <c:pt idx="721">
                  <c:v>407.91499999999996</c:v>
                </c:pt>
                <c:pt idx="722">
                  <c:v>408.09416666666669</c:v>
                </c:pt>
                <c:pt idx="723">
                  <c:v>408.29</c:v>
                </c:pt>
                <c:pt idx="724">
                  <c:v>408.5291666666667</c:v>
                </c:pt>
                <c:pt idx="725">
                  <c:v>408.71833333333342</c:v>
                </c:pt>
                <c:pt idx="726">
                  <c:v>408.95833333333326</c:v>
                </c:pt>
                <c:pt idx="727">
                  <c:v>409.24500000000006</c:v>
                </c:pt>
                <c:pt idx="728">
                  <c:v>409.46166666666676</c:v>
                </c:pt>
                <c:pt idx="729">
                  <c:v>409.72583333333336</c:v>
                </c:pt>
                <c:pt idx="730">
                  <c:v>410.01416666666665</c:v>
                </c:pt>
                <c:pt idx="731">
                  <c:v>410.27666666666659</c:v>
                </c:pt>
                <c:pt idx="732">
                  <c:v>410.52833333333325</c:v>
                </c:pt>
                <c:pt idx="733">
                  <c:v>410.77833333333336</c:v>
                </c:pt>
                <c:pt idx="734">
                  <c:v>411.03250000000003</c:v>
                </c:pt>
                <c:pt idx="735">
                  <c:v>411.24583333333334</c:v>
                </c:pt>
                <c:pt idx="736">
                  <c:v>411.43333333333339</c:v>
                </c:pt>
                <c:pt idx="737">
                  <c:v>411.65833333333336</c:v>
                </c:pt>
                <c:pt idx="738">
                  <c:v>411.87166666666673</c:v>
                </c:pt>
                <c:pt idx="739">
                  <c:v>412.06833333333338</c:v>
                </c:pt>
                <c:pt idx="740">
                  <c:v>412.28000000000003</c:v>
                </c:pt>
                <c:pt idx="741">
                  <c:v>412.51416666666677</c:v>
                </c:pt>
                <c:pt idx="742">
                  <c:v>412.71250000000003</c:v>
                </c:pt>
                <c:pt idx="743">
                  <c:v>412.91499999999996</c:v>
                </c:pt>
                <c:pt idx="744">
                  <c:v>413.13416666666672</c:v>
                </c:pt>
                <c:pt idx="745">
                  <c:v>413.34916666666669</c:v>
                </c:pt>
                <c:pt idx="746">
                  <c:v>413.57750000000004</c:v>
                </c:pt>
                <c:pt idx="747">
                  <c:v>413.80666666666662</c:v>
                </c:pt>
                <c:pt idx="748">
                  <c:v>414.02583333333337</c:v>
                </c:pt>
                <c:pt idx="749">
                  <c:v>414.21416666666664</c:v>
                </c:pt>
                <c:pt idx="750">
                  <c:v>414.37250000000012</c:v>
                </c:pt>
                <c:pt idx="751">
                  <c:v>414.56999999999994</c:v>
                </c:pt>
                <c:pt idx="752">
                  <c:v>414.81083333333322</c:v>
                </c:pt>
                <c:pt idx="753">
                  <c:v>415.02666666666659</c:v>
                </c:pt>
                <c:pt idx="754">
                  <c:v>415.17750000000001</c:v>
                </c:pt>
                <c:pt idx="755">
                  <c:v>415.37333333333339</c:v>
                </c:pt>
                <c:pt idx="756">
                  <c:v>415.56583333333339</c:v>
                </c:pt>
                <c:pt idx="757">
                  <c:v>415.7050000000001</c:v>
                </c:pt>
                <c:pt idx="758">
                  <c:v>415.85166666666669</c:v>
                </c:pt>
                <c:pt idx="759">
                  <c:v>416.05250000000001</c:v>
                </c:pt>
                <c:pt idx="760">
                  <c:v>416.20833333333331</c:v>
                </c:pt>
                <c:pt idx="761">
                  <c:v>416.41166666666663</c:v>
                </c:pt>
                <c:pt idx="762">
                  <c:v>416.63083333333333</c:v>
                </c:pt>
                <c:pt idx="763">
                  <c:v>416.84333333333331</c:v>
                </c:pt>
                <c:pt idx="764">
                  <c:v>416.93916666666661</c:v>
                </c:pt>
                <c:pt idx="765">
                  <c:v>417.03749999999997</c:v>
                </c:pt>
                <c:pt idx="766">
                  <c:v>417.19416666666666</c:v>
                </c:pt>
                <c:pt idx="767">
                  <c:v>417.36166666666662</c:v>
                </c:pt>
                <c:pt idx="768">
                  <c:v>417.52416666666664</c:v>
                </c:pt>
                <c:pt idx="769">
                  <c:v>417.75166666666661</c:v>
                </c:pt>
                <c:pt idx="770">
                  <c:v>417.97249999999991</c:v>
                </c:pt>
                <c:pt idx="771">
                  <c:v>418.12583333333328</c:v>
                </c:pt>
                <c:pt idx="772">
                  <c:v>418.3341666666667</c:v>
                </c:pt>
                <c:pt idx="773">
                  <c:v>418.52833333333336</c:v>
                </c:pt>
                <c:pt idx="774">
                  <c:v>418.64166666666671</c:v>
                </c:pt>
                <c:pt idx="775">
                  <c:v>418.73166666666674</c:v>
                </c:pt>
                <c:pt idx="776">
                  <c:v>418.91583333333341</c:v>
                </c:pt>
                <c:pt idx="777">
                  <c:v>419.1808333333334</c:v>
                </c:pt>
                <c:pt idx="778">
                  <c:v>419.43583333333339</c:v>
                </c:pt>
                <c:pt idx="779">
                  <c:v>419.66249999999997</c:v>
                </c:pt>
                <c:pt idx="780">
                  <c:v>419.9108333333333</c:v>
                </c:pt>
                <c:pt idx="781">
                  <c:v>420.12166666666667</c:v>
                </c:pt>
                <c:pt idx="782">
                  <c:v>420.33750000000003</c:v>
                </c:pt>
                <c:pt idx="783">
                  <c:v>420.59416666666658</c:v>
                </c:pt>
                <c:pt idx="784">
                  <c:v>420.84333333333331</c:v>
                </c:pt>
                <c:pt idx="785">
                  <c:v>421.08166666666665</c:v>
                </c:pt>
                <c:pt idx="786">
                  <c:v>421.35833333333329</c:v>
                </c:pt>
                <c:pt idx="787">
                  <c:v>421.7166666666667</c:v>
                </c:pt>
                <c:pt idx="788">
                  <c:v>422.0841666666667</c:v>
                </c:pt>
              </c:numCache>
            </c:numRef>
          </c:yVal>
          <c:smooth val="1"/>
        </c:ser>
        <c:ser>
          <c:idx val="2"/>
          <c:order val="2"/>
          <c:tx>
            <c:strRef>
              <c:f>KeelingKurve!$D$25</c:f>
              <c:strCache>
                <c:ptCount val="1"/>
                <c:pt idx="0">
                  <c:v>World-Life-Atmosphäre, weltweit</c:v>
                </c:pt>
              </c:strCache>
            </c:strRef>
          </c:tx>
          <c:spPr>
            <a:ln>
              <a:solidFill>
                <a:srgbClr val="0070C0"/>
              </a:solidFill>
              <a:prstDash val="dash"/>
            </a:ln>
          </c:spPr>
          <c:marker>
            <c:symbol val="none"/>
          </c:marker>
          <c:xVal>
            <c:numRef>
              <c:f>KeelingKurve!$A$26:$A$950</c:f>
              <c:numCache>
                <c:formatCode>mm\-yyyy</c:formatCode>
                <c:ptCount val="925"/>
                <c:pt idx="0">
                  <c:v>21186</c:v>
                </c:pt>
                <c:pt idx="1">
                  <c:v>21217</c:v>
                </c:pt>
                <c:pt idx="2">
                  <c:v>21245</c:v>
                </c:pt>
                <c:pt idx="3">
                  <c:v>21276</c:v>
                </c:pt>
                <c:pt idx="4">
                  <c:v>21306</c:v>
                </c:pt>
                <c:pt idx="5">
                  <c:v>21337</c:v>
                </c:pt>
                <c:pt idx="6">
                  <c:v>21367</c:v>
                </c:pt>
                <c:pt idx="7">
                  <c:v>21398</c:v>
                </c:pt>
                <c:pt idx="8">
                  <c:v>21429</c:v>
                </c:pt>
                <c:pt idx="9">
                  <c:v>21459</c:v>
                </c:pt>
                <c:pt idx="10">
                  <c:v>21490</c:v>
                </c:pt>
                <c:pt idx="11">
                  <c:v>21520</c:v>
                </c:pt>
                <c:pt idx="12">
                  <c:v>21551</c:v>
                </c:pt>
                <c:pt idx="13">
                  <c:v>21582</c:v>
                </c:pt>
                <c:pt idx="14">
                  <c:v>21610</c:v>
                </c:pt>
                <c:pt idx="15">
                  <c:v>21641</c:v>
                </c:pt>
                <c:pt idx="16">
                  <c:v>21671</c:v>
                </c:pt>
                <c:pt idx="17">
                  <c:v>21702</c:v>
                </c:pt>
                <c:pt idx="18">
                  <c:v>21732</c:v>
                </c:pt>
                <c:pt idx="19">
                  <c:v>21763</c:v>
                </c:pt>
                <c:pt idx="20">
                  <c:v>21794</c:v>
                </c:pt>
                <c:pt idx="21">
                  <c:v>21824</c:v>
                </c:pt>
                <c:pt idx="22">
                  <c:v>21855</c:v>
                </c:pt>
                <c:pt idx="23">
                  <c:v>21885</c:v>
                </c:pt>
                <c:pt idx="24">
                  <c:v>21916</c:v>
                </c:pt>
                <c:pt idx="25">
                  <c:v>21947</c:v>
                </c:pt>
                <c:pt idx="26">
                  <c:v>21976</c:v>
                </c:pt>
                <c:pt idx="27">
                  <c:v>22007</c:v>
                </c:pt>
                <c:pt idx="28">
                  <c:v>22037</c:v>
                </c:pt>
                <c:pt idx="29">
                  <c:v>22068</c:v>
                </c:pt>
                <c:pt idx="30">
                  <c:v>22098</c:v>
                </c:pt>
                <c:pt idx="31">
                  <c:v>22129</c:v>
                </c:pt>
                <c:pt idx="32">
                  <c:v>22160</c:v>
                </c:pt>
                <c:pt idx="33">
                  <c:v>22190</c:v>
                </c:pt>
                <c:pt idx="34">
                  <c:v>22221</c:v>
                </c:pt>
                <c:pt idx="35">
                  <c:v>22251</c:v>
                </c:pt>
                <c:pt idx="36">
                  <c:v>22282</c:v>
                </c:pt>
                <c:pt idx="37">
                  <c:v>22313</c:v>
                </c:pt>
                <c:pt idx="38">
                  <c:v>22341</c:v>
                </c:pt>
                <c:pt idx="39">
                  <c:v>22372</c:v>
                </c:pt>
                <c:pt idx="40">
                  <c:v>22402</c:v>
                </c:pt>
                <c:pt idx="41">
                  <c:v>22433</c:v>
                </c:pt>
                <c:pt idx="42">
                  <c:v>22463</c:v>
                </c:pt>
                <c:pt idx="43">
                  <c:v>22494</c:v>
                </c:pt>
                <c:pt idx="44">
                  <c:v>22525</c:v>
                </c:pt>
                <c:pt idx="45">
                  <c:v>22555</c:v>
                </c:pt>
                <c:pt idx="46">
                  <c:v>22586</c:v>
                </c:pt>
                <c:pt idx="47">
                  <c:v>22616</c:v>
                </c:pt>
                <c:pt idx="48">
                  <c:v>22647</c:v>
                </c:pt>
                <c:pt idx="49">
                  <c:v>22678</c:v>
                </c:pt>
                <c:pt idx="50">
                  <c:v>22706</c:v>
                </c:pt>
                <c:pt idx="51">
                  <c:v>22737</c:v>
                </c:pt>
                <c:pt idx="52">
                  <c:v>22767</c:v>
                </c:pt>
                <c:pt idx="53">
                  <c:v>22798</c:v>
                </c:pt>
                <c:pt idx="54">
                  <c:v>22828</c:v>
                </c:pt>
                <c:pt idx="55">
                  <c:v>22859</c:v>
                </c:pt>
                <c:pt idx="56">
                  <c:v>22890</c:v>
                </c:pt>
                <c:pt idx="57">
                  <c:v>22920</c:v>
                </c:pt>
                <c:pt idx="58">
                  <c:v>22951</c:v>
                </c:pt>
                <c:pt idx="59">
                  <c:v>22981</c:v>
                </c:pt>
                <c:pt idx="60">
                  <c:v>23012</c:v>
                </c:pt>
                <c:pt idx="61">
                  <c:v>23043</c:v>
                </c:pt>
                <c:pt idx="62">
                  <c:v>23071</c:v>
                </c:pt>
                <c:pt idx="63">
                  <c:v>23102</c:v>
                </c:pt>
                <c:pt idx="64">
                  <c:v>23132</c:v>
                </c:pt>
                <c:pt idx="65">
                  <c:v>23163</c:v>
                </c:pt>
                <c:pt idx="66">
                  <c:v>23193</c:v>
                </c:pt>
                <c:pt idx="67">
                  <c:v>23224</c:v>
                </c:pt>
                <c:pt idx="68">
                  <c:v>23255</c:v>
                </c:pt>
                <c:pt idx="69">
                  <c:v>23285</c:v>
                </c:pt>
                <c:pt idx="70">
                  <c:v>23316</c:v>
                </c:pt>
                <c:pt idx="71">
                  <c:v>23346</c:v>
                </c:pt>
                <c:pt idx="72">
                  <c:v>23377</c:v>
                </c:pt>
                <c:pt idx="73">
                  <c:v>23408</c:v>
                </c:pt>
                <c:pt idx="74">
                  <c:v>23437</c:v>
                </c:pt>
                <c:pt idx="75">
                  <c:v>23468</c:v>
                </c:pt>
                <c:pt idx="76">
                  <c:v>23498</c:v>
                </c:pt>
                <c:pt idx="77">
                  <c:v>23529</c:v>
                </c:pt>
                <c:pt idx="78">
                  <c:v>23559</c:v>
                </c:pt>
                <c:pt idx="79">
                  <c:v>23590</c:v>
                </c:pt>
                <c:pt idx="80">
                  <c:v>23621</c:v>
                </c:pt>
                <c:pt idx="81">
                  <c:v>23651</c:v>
                </c:pt>
                <c:pt idx="82">
                  <c:v>23682</c:v>
                </c:pt>
                <c:pt idx="83">
                  <c:v>23712</c:v>
                </c:pt>
                <c:pt idx="84">
                  <c:v>23743</c:v>
                </c:pt>
                <c:pt idx="85">
                  <c:v>23774</c:v>
                </c:pt>
                <c:pt idx="86">
                  <c:v>23802</c:v>
                </c:pt>
                <c:pt idx="87">
                  <c:v>23833</c:v>
                </c:pt>
                <c:pt idx="88">
                  <c:v>23863</c:v>
                </c:pt>
                <c:pt idx="89">
                  <c:v>23894</c:v>
                </c:pt>
                <c:pt idx="90">
                  <c:v>23924</c:v>
                </c:pt>
                <c:pt idx="91">
                  <c:v>23955</c:v>
                </c:pt>
                <c:pt idx="92">
                  <c:v>23986</c:v>
                </c:pt>
                <c:pt idx="93">
                  <c:v>24016</c:v>
                </c:pt>
                <c:pt idx="94">
                  <c:v>24047</c:v>
                </c:pt>
                <c:pt idx="95">
                  <c:v>24077</c:v>
                </c:pt>
                <c:pt idx="96">
                  <c:v>24108</c:v>
                </c:pt>
                <c:pt idx="97">
                  <c:v>24139</c:v>
                </c:pt>
                <c:pt idx="98">
                  <c:v>24167</c:v>
                </c:pt>
                <c:pt idx="99">
                  <c:v>24198</c:v>
                </c:pt>
                <c:pt idx="100">
                  <c:v>24228</c:v>
                </c:pt>
                <c:pt idx="101">
                  <c:v>24259</c:v>
                </c:pt>
                <c:pt idx="102">
                  <c:v>24289</c:v>
                </c:pt>
                <c:pt idx="103">
                  <c:v>24320</c:v>
                </c:pt>
                <c:pt idx="104">
                  <c:v>24351</c:v>
                </c:pt>
                <c:pt idx="105">
                  <c:v>24381</c:v>
                </c:pt>
                <c:pt idx="106">
                  <c:v>24412</c:v>
                </c:pt>
                <c:pt idx="107">
                  <c:v>24442</c:v>
                </c:pt>
                <c:pt idx="108">
                  <c:v>24473</c:v>
                </c:pt>
                <c:pt idx="109">
                  <c:v>24504</c:v>
                </c:pt>
                <c:pt idx="110">
                  <c:v>24532</c:v>
                </c:pt>
                <c:pt idx="111">
                  <c:v>24563</c:v>
                </c:pt>
                <c:pt idx="112">
                  <c:v>24593</c:v>
                </c:pt>
                <c:pt idx="113">
                  <c:v>24624</c:v>
                </c:pt>
                <c:pt idx="114">
                  <c:v>24654</c:v>
                </c:pt>
                <c:pt idx="115">
                  <c:v>24685</c:v>
                </c:pt>
                <c:pt idx="116">
                  <c:v>24716</c:v>
                </c:pt>
                <c:pt idx="117">
                  <c:v>24746</c:v>
                </c:pt>
                <c:pt idx="118">
                  <c:v>24777</c:v>
                </c:pt>
                <c:pt idx="119">
                  <c:v>24807</c:v>
                </c:pt>
                <c:pt idx="120">
                  <c:v>24838</c:v>
                </c:pt>
                <c:pt idx="121">
                  <c:v>24869</c:v>
                </c:pt>
                <c:pt idx="122">
                  <c:v>24898</c:v>
                </c:pt>
                <c:pt idx="123">
                  <c:v>24929</c:v>
                </c:pt>
                <c:pt idx="124">
                  <c:v>24959</c:v>
                </c:pt>
                <c:pt idx="125">
                  <c:v>24990</c:v>
                </c:pt>
                <c:pt idx="126">
                  <c:v>25020</c:v>
                </c:pt>
                <c:pt idx="127">
                  <c:v>25051</c:v>
                </c:pt>
                <c:pt idx="128">
                  <c:v>25082</c:v>
                </c:pt>
                <c:pt idx="129">
                  <c:v>25112</c:v>
                </c:pt>
                <c:pt idx="130">
                  <c:v>25143</c:v>
                </c:pt>
                <c:pt idx="131">
                  <c:v>25173</c:v>
                </c:pt>
                <c:pt idx="132">
                  <c:v>25204</c:v>
                </c:pt>
                <c:pt idx="133">
                  <c:v>25235</c:v>
                </c:pt>
                <c:pt idx="134">
                  <c:v>25263</c:v>
                </c:pt>
                <c:pt idx="135">
                  <c:v>25294</c:v>
                </c:pt>
                <c:pt idx="136">
                  <c:v>25324</c:v>
                </c:pt>
                <c:pt idx="137">
                  <c:v>25355</c:v>
                </c:pt>
                <c:pt idx="138">
                  <c:v>25385</c:v>
                </c:pt>
                <c:pt idx="139">
                  <c:v>25416</c:v>
                </c:pt>
                <c:pt idx="140">
                  <c:v>25447</c:v>
                </c:pt>
                <c:pt idx="141">
                  <c:v>25477</c:v>
                </c:pt>
                <c:pt idx="142">
                  <c:v>25508</c:v>
                </c:pt>
                <c:pt idx="143">
                  <c:v>25538</c:v>
                </c:pt>
                <c:pt idx="144">
                  <c:v>25569</c:v>
                </c:pt>
                <c:pt idx="145">
                  <c:v>25600</c:v>
                </c:pt>
                <c:pt idx="146">
                  <c:v>25628</c:v>
                </c:pt>
                <c:pt idx="147">
                  <c:v>25659</c:v>
                </c:pt>
                <c:pt idx="148">
                  <c:v>25689</c:v>
                </c:pt>
                <c:pt idx="149">
                  <c:v>25720</c:v>
                </c:pt>
                <c:pt idx="150">
                  <c:v>25750</c:v>
                </c:pt>
                <c:pt idx="151">
                  <c:v>25781</c:v>
                </c:pt>
                <c:pt idx="152">
                  <c:v>25812</c:v>
                </c:pt>
                <c:pt idx="153">
                  <c:v>25842</c:v>
                </c:pt>
                <c:pt idx="154">
                  <c:v>25873</c:v>
                </c:pt>
                <c:pt idx="155">
                  <c:v>25903</c:v>
                </c:pt>
                <c:pt idx="156">
                  <c:v>25934</c:v>
                </c:pt>
                <c:pt idx="157">
                  <c:v>25965</c:v>
                </c:pt>
                <c:pt idx="158">
                  <c:v>25993</c:v>
                </c:pt>
                <c:pt idx="159">
                  <c:v>26024</c:v>
                </c:pt>
                <c:pt idx="160">
                  <c:v>26054</c:v>
                </c:pt>
                <c:pt idx="161">
                  <c:v>26085</c:v>
                </c:pt>
                <c:pt idx="162">
                  <c:v>26115</c:v>
                </c:pt>
                <c:pt idx="163">
                  <c:v>26146</c:v>
                </c:pt>
                <c:pt idx="164">
                  <c:v>26177</c:v>
                </c:pt>
                <c:pt idx="165">
                  <c:v>26207</c:v>
                </c:pt>
                <c:pt idx="166">
                  <c:v>26238</c:v>
                </c:pt>
                <c:pt idx="167">
                  <c:v>26268</c:v>
                </c:pt>
                <c:pt idx="168">
                  <c:v>26299</c:v>
                </c:pt>
                <c:pt idx="169">
                  <c:v>26330</c:v>
                </c:pt>
                <c:pt idx="170">
                  <c:v>26359</c:v>
                </c:pt>
                <c:pt idx="171">
                  <c:v>26390</c:v>
                </c:pt>
                <c:pt idx="172">
                  <c:v>26420</c:v>
                </c:pt>
                <c:pt idx="173">
                  <c:v>26451</c:v>
                </c:pt>
                <c:pt idx="174">
                  <c:v>26481</c:v>
                </c:pt>
                <c:pt idx="175">
                  <c:v>26512</c:v>
                </c:pt>
                <c:pt idx="176">
                  <c:v>26543</c:v>
                </c:pt>
                <c:pt idx="177">
                  <c:v>26573</c:v>
                </c:pt>
                <c:pt idx="178">
                  <c:v>26604</c:v>
                </c:pt>
                <c:pt idx="179">
                  <c:v>26634</c:v>
                </c:pt>
                <c:pt idx="180">
                  <c:v>26665</c:v>
                </c:pt>
                <c:pt idx="181">
                  <c:v>26696</c:v>
                </c:pt>
                <c:pt idx="182">
                  <c:v>26724</c:v>
                </c:pt>
                <c:pt idx="183">
                  <c:v>26755</c:v>
                </c:pt>
                <c:pt idx="184">
                  <c:v>26785</c:v>
                </c:pt>
                <c:pt idx="185">
                  <c:v>26816</c:v>
                </c:pt>
                <c:pt idx="186">
                  <c:v>26846</c:v>
                </c:pt>
                <c:pt idx="187">
                  <c:v>26877</c:v>
                </c:pt>
                <c:pt idx="188">
                  <c:v>26908</c:v>
                </c:pt>
                <c:pt idx="189">
                  <c:v>26938</c:v>
                </c:pt>
                <c:pt idx="190">
                  <c:v>26969</c:v>
                </c:pt>
                <c:pt idx="191">
                  <c:v>26999</c:v>
                </c:pt>
                <c:pt idx="192">
                  <c:v>27030</c:v>
                </c:pt>
                <c:pt idx="193">
                  <c:v>27061</c:v>
                </c:pt>
                <c:pt idx="194">
                  <c:v>27089</c:v>
                </c:pt>
                <c:pt idx="195">
                  <c:v>27120</c:v>
                </c:pt>
                <c:pt idx="196">
                  <c:v>27150</c:v>
                </c:pt>
                <c:pt idx="197">
                  <c:v>27181</c:v>
                </c:pt>
                <c:pt idx="198">
                  <c:v>27211</c:v>
                </c:pt>
                <c:pt idx="199">
                  <c:v>27242</c:v>
                </c:pt>
                <c:pt idx="200">
                  <c:v>27273</c:v>
                </c:pt>
                <c:pt idx="201">
                  <c:v>27303</c:v>
                </c:pt>
                <c:pt idx="202">
                  <c:v>27334</c:v>
                </c:pt>
                <c:pt idx="203">
                  <c:v>27364</c:v>
                </c:pt>
                <c:pt idx="204">
                  <c:v>27395</c:v>
                </c:pt>
                <c:pt idx="205">
                  <c:v>27426</c:v>
                </c:pt>
                <c:pt idx="206">
                  <c:v>27454</c:v>
                </c:pt>
                <c:pt idx="207">
                  <c:v>27485</c:v>
                </c:pt>
                <c:pt idx="208">
                  <c:v>27515</c:v>
                </c:pt>
                <c:pt idx="209">
                  <c:v>27546</c:v>
                </c:pt>
                <c:pt idx="210">
                  <c:v>27576</c:v>
                </c:pt>
                <c:pt idx="211">
                  <c:v>27607</c:v>
                </c:pt>
                <c:pt idx="212">
                  <c:v>27638</c:v>
                </c:pt>
                <c:pt idx="213">
                  <c:v>27668</c:v>
                </c:pt>
                <c:pt idx="214">
                  <c:v>27699</c:v>
                </c:pt>
                <c:pt idx="215">
                  <c:v>27729</c:v>
                </c:pt>
                <c:pt idx="216">
                  <c:v>27760</c:v>
                </c:pt>
                <c:pt idx="217">
                  <c:v>27791</c:v>
                </c:pt>
                <c:pt idx="218">
                  <c:v>27820</c:v>
                </c:pt>
                <c:pt idx="219">
                  <c:v>27851</c:v>
                </c:pt>
                <c:pt idx="220">
                  <c:v>27881</c:v>
                </c:pt>
                <c:pt idx="221">
                  <c:v>27912</c:v>
                </c:pt>
                <c:pt idx="222">
                  <c:v>27942</c:v>
                </c:pt>
                <c:pt idx="223">
                  <c:v>27973</c:v>
                </c:pt>
                <c:pt idx="224">
                  <c:v>28004</c:v>
                </c:pt>
                <c:pt idx="225">
                  <c:v>28034</c:v>
                </c:pt>
                <c:pt idx="226">
                  <c:v>28065</c:v>
                </c:pt>
                <c:pt idx="227">
                  <c:v>28095</c:v>
                </c:pt>
                <c:pt idx="228">
                  <c:v>28126</c:v>
                </c:pt>
                <c:pt idx="229">
                  <c:v>28157</c:v>
                </c:pt>
                <c:pt idx="230">
                  <c:v>28185</c:v>
                </c:pt>
                <c:pt idx="231">
                  <c:v>28216</c:v>
                </c:pt>
                <c:pt idx="232">
                  <c:v>28246</c:v>
                </c:pt>
                <c:pt idx="233">
                  <c:v>28277</c:v>
                </c:pt>
                <c:pt idx="234">
                  <c:v>28307</c:v>
                </c:pt>
                <c:pt idx="235">
                  <c:v>28338</c:v>
                </c:pt>
                <c:pt idx="236">
                  <c:v>28369</c:v>
                </c:pt>
                <c:pt idx="237">
                  <c:v>28399</c:v>
                </c:pt>
                <c:pt idx="238">
                  <c:v>28430</c:v>
                </c:pt>
                <c:pt idx="239">
                  <c:v>28460</c:v>
                </c:pt>
                <c:pt idx="240">
                  <c:v>28491</c:v>
                </c:pt>
                <c:pt idx="241">
                  <c:v>28522</c:v>
                </c:pt>
                <c:pt idx="242">
                  <c:v>28550</c:v>
                </c:pt>
                <c:pt idx="243">
                  <c:v>28581</c:v>
                </c:pt>
                <c:pt idx="244">
                  <c:v>28611</c:v>
                </c:pt>
                <c:pt idx="245">
                  <c:v>28642</c:v>
                </c:pt>
                <c:pt idx="246">
                  <c:v>28672</c:v>
                </c:pt>
                <c:pt idx="247">
                  <c:v>28703</c:v>
                </c:pt>
                <c:pt idx="248">
                  <c:v>28734</c:v>
                </c:pt>
                <c:pt idx="249">
                  <c:v>28764</c:v>
                </c:pt>
                <c:pt idx="250">
                  <c:v>28795</c:v>
                </c:pt>
                <c:pt idx="251">
                  <c:v>28825</c:v>
                </c:pt>
                <c:pt idx="252">
                  <c:v>28856</c:v>
                </c:pt>
                <c:pt idx="253">
                  <c:v>28887</c:v>
                </c:pt>
                <c:pt idx="254">
                  <c:v>28915</c:v>
                </c:pt>
                <c:pt idx="255">
                  <c:v>28946</c:v>
                </c:pt>
                <c:pt idx="256">
                  <c:v>28976</c:v>
                </c:pt>
                <c:pt idx="257">
                  <c:v>29007</c:v>
                </c:pt>
                <c:pt idx="258">
                  <c:v>29037</c:v>
                </c:pt>
                <c:pt idx="259">
                  <c:v>29068</c:v>
                </c:pt>
                <c:pt idx="260">
                  <c:v>29099</c:v>
                </c:pt>
                <c:pt idx="261">
                  <c:v>29129</c:v>
                </c:pt>
                <c:pt idx="262">
                  <c:v>29160</c:v>
                </c:pt>
                <c:pt idx="263">
                  <c:v>29190</c:v>
                </c:pt>
                <c:pt idx="264">
                  <c:v>29221</c:v>
                </c:pt>
                <c:pt idx="265">
                  <c:v>29252</c:v>
                </c:pt>
                <c:pt idx="266">
                  <c:v>29281</c:v>
                </c:pt>
                <c:pt idx="267">
                  <c:v>29312</c:v>
                </c:pt>
                <c:pt idx="268">
                  <c:v>29342</c:v>
                </c:pt>
                <c:pt idx="269">
                  <c:v>29373</c:v>
                </c:pt>
                <c:pt idx="270">
                  <c:v>29403</c:v>
                </c:pt>
                <c:pt idx="271">
                  <c:v>29434</c:v>
                </c:pt>
                <c:pt idx="272">
                  <c:v>29465</c:v>
                </c:pt>
                <c:pt idx="273">
                  <c:v>29495</c:v>
                </c:pt>
                <c:pt idx="274">
                  <c:v>29526</c:v>
                </c:pt>
                <c:pt idx="275">
                  <c:v>29556</c:v>
                </c:pt>
                <c:pt idx="276">
                  <c:v>29587</c:v>
                </c:pt>
                <c:pt idx="277">
                  <c:v>29618</c:v>
                </c:pt>
                <c:pt idx="278">
                  <c:v>29646</c:v>
                </c:pt>
                <c:pt idx="279">
                  <c:v>29677</c:v>
                </c:pt>
                <c:pt idx="280">
                  <c:v>29707</c:v>
                </c:pt>
                <c:pt idx="281">
                  <c:v>29738</c:v>
                </c:pt>
                <c:pt idx="282">
                  <c:v>29768</c:v>
                </c:pt>
                <c:pt idx="283">
                  <c:v>29799</c:v>
                </c:pt>
                <c:pt idx="284">
                  <c:v>29830</c:v>
                </c:pt>
                <c:pt idx="285">
                  <c:v>29860</c:v>
                </c:pt>
                <c:pt idx="286">
                  <c:v>29891</c:v>
                </c:pt>
                <c:pt idx="287">
                  <c:v>29921</c:v>
                </c:pt>
                <c:pt idx="288">
                  <c:v>29952</c:v>
                </c:pt>
                <c:pt idx="289">
                  <c:v>29983</c:v>
                </c:pt>
                <c:pt idx="290">
                  <c:v>30011</c:v>
                </c:pt>
                <c:pt idx="291">
                  <c:v>30042</c:v>
                </c:pt>
                <c:pt idx="292">
                  <c:v>30072</c:v>
                </c:pt>
                <c:pt idx="293">
                  <c:v>30103</c:v>
                </c:pt>
                <c:pt idx="294">
                  <c:v>30133</c:v>
                </c:pt>
                <c:pt idx="295">
                  <c:v>30164</c:v>
                </c:pt>
                <c:pt idx="296">
                  <c:v>30195</c:v>
                </c:pt>
                <c:pt idx="297">
                  <c:v>30225</c:v>
                </c:pt>
                <c:pt idx="298">
                  <c:v>30256</c:v>
                </c:pt>
                <c:pt idx="299">
                  <c:v>30286</c:v>
                </c:pt>
                <c:pt idx="300">
                  <c:v>30317</c:v>
                </c:pt>
                <c:pt idx="301">
                  <c:v>30348</c:v>
                </c:pt>
                <c:pt idx="302">
                  <c:v>30376</c:v>
                </c:pt>
                <c:pt idx="303">
                  <c:v>30407</c:v>
                </c:pt>
                <c:pt idx="304">
                  <c:v>30437</c:v>
                </c:pt>
                <c:pt idx="305">
                  <c:v>30468</c:v>
                </c:pt>
                <c:pt idx="306">
                  <c:v>30498</c:v>
                </c:pt>
                <c:pt idx="307">
                  <c:v>30529</c:v>
                </c:pt>
                <c:pt idx="308">
                  <c:v>30560</c:v>
                </c:pt>
                <c:pt idx="309">
                  <c:v>30590</c:v>
                </c:pt>
                <c:pt idx="310">
                  <c:v>30621</c:v>
                </c:pt>
                <c:pt idx="311">
                  <c:v>30651</c:v>
                </c:pt>
                <c:pt idx="312">
                  <c:v>30682</c:v>
                </c:pt>
                <c:pt idx="313">
                  <c:v>30713</c:v>
                </c:pt>
                <c:pt idx="314">
                  <c:v>30742</c:v>
                </c:pt>
                <c:pt idx="315">
                  <c:v>30773</c:v>
                </c:pt>
                <c:pt idx="316">
                  <c:v>30803</c:v>
                </c:pt>
                <c:pt idx="317">
                  <c:v>30834</c:v>
                </c:pt>
                <c:pt idx="318">
                  <c:v>30864</c:v>
                </c:pt>
                <c:pt idx="319">
                  <c:v>30895</c:v>
                </c:pt>
                <c:pt idx="320">
                  <c:v>30926</c:v>
                </c:pt>
                <c:pt idx="321">
                  <c:v>30956</c:v>
                </c:pt>
                <c:pt idx="322">
                  <c:v>30987</c:v>
                </c:pt>
                <c:pt idx="323">
                  <c:v>31017</c:v>
                </c:pt>
                <c:pt idx="324">
                  <c:v>31048</c:v>
                </c:pt>
                <c:pt idx="325">
                  <c:v>31079</c:v>
                </c:pt>
                <c:pt idx="326">
                  <c:v>31107</c:v>
                </c:pt>
                <c:pt idx="327">
                  <c:v>31138</c:v>
                </c:pt>
                <c:pt idx="328">
                  <c:v>31168</c:v>
                </c:pt>
                <c:pt idx="329">
                  <c:v>31199</c:v>
                </c:pt>
                <c:pt idx="330">
                  <c:v>31229</c:v>
                </c:pt>
                <c:pt idx="331">
                  <c:v>31260</c:v>
                </c:pt>
                <c:pt idx="332">
                  <c:v>31291</c:v>
                </c:pt>
                <c:pt idx="333">
                  <c:v>31321</c:v>
                </c:pt>
                <c:pt idx="334">
                  <c:v>31352</c:v>
                </c:pt>
                <c:pt idx="335">
                  <c:v>31382</c:v>
                </c:pt>
                <c:pt idx="336">
                  <c:v>31413</c:v>
                </c:pt>
                <c:pt idx="337">
                  <c:v>31444</c:v>
                </c:pt>
                <c:pt idx="338">
                  <c:v>31472</c:v>
                </c:pt>
                <c:pt idx="339">
                  <c:v>31503</c:v>
                </c:pt>
                <c:pt idx="340">
                  <c:v>31533</c:v>
                </c:pt>
                <c:pt idx="341">
                  <c:v>31564</c:v>
                </c:pt>
                <c:pt idx="342">
                  <c:v>31594</c:v>
                </c:pt>
                <c:pt idx="343">
                  <c:v>31625</c:v>
                </c:pt>
                <c:pt idx="344">
                  <c:v>31656</c:v>
                </c:pt>
                <c:pt idx="345">
                  <c:v>31686</c:v>
                </c:pt>
                <c:pt idx="346">
                  <c:v>31717</c:v>
                </c:pt>
                <c:pt idx="347">
                  <c:v>31747</c:v>
                </c:pt>
                <c:pt idx="348">
                  <c:v>31778</c:v>
                </c:pt>
                <c:pt idx="349">
                  <c:v>31809</c:v>
                </c:pt>
                <c:pt idx="350">
                  <c:v>31837</c:v>
                </c:pt>
                <c:pt idx="351">
                  <c:v>31868</c:v>
                </c:pt>
                <c:pt idx="352">
                  <c:v>31898</c:v>
                </c:pt>
                <c:pt idx="353">
                  <c:v>31929</c:v>
                </c:pt>
                <c:pt idx="354">
                  <c:v>31959</c:v>
                </c:pt>
                <c:pt idx="355">
                  <c:v>31990</c:v>
                </c:pt>
                <c:pt idx="356">
                  <c:v>32021</c:v>
                </c:pt>
                <c:pt idx="357">
                  <c:v>32051</c:v>
                </c:pt>
                <c:pt idx="358">
                  <c:v>32082</c:v>
                </c:pt>
                <c:pt idx="359">
                  <c:v>32112</c:v>
                </c:pt>
                <c:pt idx="360">
                  <c:v>32143</c:v>
                </c:pt>
                <c:pt idx="361">
                  <c:v>32174</c:v>
                </c:pt>
                <c:pt idx="362">
                  <c:v>32203</c:v>
                </c:pt>
                <c:pt idx="363">
                  <c:v>32234</c:v>
                </c:pt>
                <c:pt idx="364">
                  <c:v>32264</c:v>
                </c:pt>
                <c:pt idx="365">
                  <c:v>32295</c:v>
                </c:pt>
                <c:pt idx="366">
                  <c:v>32325</c:v>
                </c:pt>
                <c:pt idx="367">
                  <c:v>32356</c:v>
                </c:pt>
                <c:pt idx="368">
                  <c:v>32387</c:v>
                </c:pt>
                <c:pt idx="369">
                  <c:v>32417</c:v>
                </c:pt>
                <c:pt idx="370">
                  <c:v>32448</c:v>
                </c:pt>
                <c:pt idx="371">
                  <c:v>32478</c:v>
                </c:pt>
                <c:pt idx="372">
                  <c:v>32509</c:v>
                </c:pt>
                <c:pt idx="373">
                  <c:v>32540</c:v>
                </c:pt>
                <c:pt idx="374">
                  <c:v>32568</c:v>
                </c:pt>
                <c:pt idx="375">
                  <c:v>32599</c:v>
                </c:pt>
                <c:pt idx="376">
                  <c:v>32629</c:v>
                </c:pt>
                <c:pt idx="377">
                  <c:v>32660</c:v>
                </c:pt>
                <c:pt idx="378">
                  <c:v>32690</c:v>
                </c:pt>
                <c:pt idx="379">
                  <c:v>32721</c:v>
                </c:pt>
                <c:pt idx="380">
                  <c:v>32752</c:v>
                </c:pt>
                <c:pt idx="381">
                  <c:v>32782</c:v>
                </c:pt>
                <c:pt idx="382">
                  <c:v>32813</c:v>
                </c:pt>
                <c:pt idx="383">
                  <c:v>32843</c:v>
                </c:pt>
                <c:pt idx="384">
                  <c:v>32874</c:v>
                </c:pt>
                <c:pt idx="385">
                  <c:v>32905</c:v>
                </c:pt>
                <c:pt idx="386">
                  <c:v>32933</c:v>
                </c:pt>
                <c:pt idx="387">
                  <c:v>32964</c:v>
                </c:pt>
                <c:pt idx="388">
                  <c:v>32994</c:v>
                </c:pt>
                <c:pt idx="389">
                  <c:v>33025</c:v>
                </c:pt>
                <c:pt idx="390">
                  <c:v>33055</c:v>
                </c:pt>
                <c:pt idx="391">
                  <c:v>33086</c:v>
                </c:pt>
                <c:pt idx="392">
                  <c:v>33117</c:v>
                </c:pt>
                <c:pt idx="393">
                  <c:v>33147</c:v>
                </c:pt>
                <c:pt idx="394">
                  <c:v>33178</c:v>
                </c:pt>
                <c:pt idx="395">
                  <c:v>33208</c:v>
                </c:pt>
                <c:pt idx="396">
                  <c:v>33239</c:v>
                </c:pt>
                <c:pt idx="397">
                  <c:v>33270</c:v>
                </c:pt>
                <c:pt idx="398">
                  <c:v>33298</c:v>
                </c:pt>
                <c:pt idx="399">
                  <c:v>33329</c:v>
                </c:pt>
                <c:pt idx="400">
                  <c:v>33359</c:v>
                </c:pt>
                <c:pt idx="401">
                  <c:v>33390</c:v>
                </c:pt>
                <c:pt idx="402">
                  <c:v>33420</c:v>
                </c:pt>
                <c:pt idx="403">
                  <c:v>33451</c:v>
                </c:pt>
                <c:pt idx="404">
                  <c:v>33482</c:v>
                </c:pt>
                <c:pt idx="405">
                  <c:v>33512</c:v>
                </c:pt>
                <c:pt idx="406">
                  <c:v>33543</c:v>
                </c:pt>
                <c:pt idx="407">
                  <c:v>33573</c:v>
                </c:pt>
                <c:pt idx="408">
                  <c:v>33604</c:v>
                </c:pt>
                <c:pt idx="409">
                  <c:v>33635</c:v>
                </c:pt>
                <c:pt idx="410">
                  <c:v>33664</c:v>
                </c:pt>
                <c:pt idx="411">
                  <c:v>33695</c:v>
                </c:pt>
                <c:pt idx="412">
                  <c:v>33725</c:v>
                </c:pt>
                <c:pt idx="413">
                  <c:v>33756</c:v>
                </c:pt>
                <c:pt idx="414">
                  <c:v>33786</c:v>
                </c:pt>
                <c:pt idx="415">
                  <c:v>33817</c:v>
                </c:pt>
                <c:pt idx="416">
                  <c:v>33848</c:v>
                </c:pt>
                <c:pt idx="417">
                  <c:v>33878</c:v>
                </c:pt>
                <c:pt idx="418">
                  <c:v>33909</c:v>
                </c:pt>
                <c:pt idx="419">
                  <c:v>33939</c:v>
                </c:pt>
                <c:pt idx="420">
                  <c:v>33970</c:v>
                </c:pt>
                <c:pt idx="421">
                  <c:v>34001</c:v>
                </c:pt>
                <c:pt idx="422">
                  <c:v>34029</c:v>
                </c:pt>
                <c:pt idx="423">
                  <c:v>34060</c:v>
                </c:pt>
                <c:pt idx="424">
                  <c:v>34090</c:v>
                </c:pt>
                <c:pt idx="425">
                  <c:v>34121</c:v>
                </c:pt>
                <c:pt idx="426">
                  <c:v>34151</c:v>
                </c:pt>
                <c:pt idx="427">
                  <c:v>34182</c:v>
                </c:pt>
                <c:pt idx="428">
                  <c:v>34213</c:v>
                </c:pt>
                <c:pt idx="429">
                  <c:v>34243</c:v>
                </c:pt>
                <c:pt idx="430">
                  <c:v>34274</c:v>
                </c:pt>
                <c:pt idx="431">
                  <c:v>34304</c:v>
                </c:pt>
                <c:pt idx="432">
                  <c:v>34335</c:v>
                </c:pt>
                <c:pt idx="433">
                  <c:v>34366</c:v>
                </c:pt>
                <c:pt idx="434">
                  <c:v>34394</c:v>
                </c:pt>
                <c:pt idx="435">
                  <c:v>34425</c:v>
                </c:pt>
                <c:pt idx="436">
                  <c:v>34455</c:v>
                </c:pt>
                <c:pt idx="437">
                  <c:v>34486</c:v>
                </c:pt>
                <c:pt idx="438">
                  <c:v>34516</c:v>
                </c:pt>
                <c:pt idx="439">
                  <c:v>34547</c:v>
                </c:pt>
                <c:pt idx="440">
                  <c:v>34578</c:v>
                </c:pt>
                <c:pt idx="441">
                  <c:v>34608</c:v>
                </c:pt>
                <c:pt idx="442">
                  <c:v>34639</c:v>
                </c:pt>
                <c:pt idx="443">
                  <c:v>34669</c:v>
                </c:pt>
                <c:pt idx="444">
                  <c:v>34700</c:v>
                </c:pt>
                <c:pt idx="445">
                  <c:v>34731</c:v>
                </c:pt>
                <c:pt idx="446">
                  <c:v>34759</c:v>
                </c:pt>
                <c:pt idx="447">
                  <c:v>34790</c:v>
                </c:pt>
                <c:pt idx="448">
                  <c:v>34820</c:v>
                </c:pt>
                <c:pt idx="449">
                  <c:v>34851</c:v>
                </c:pt>
                <c:pt idx="450">
                  <c:v>34881</c:v>
                </c:pt>
                <c:pt idx="451">
                  <c:v>34912</c:v>
                </c:pt>
                <c:pt idx="452">
                  <c:v>34943</c:v>
                </c:pt>
                <c:pt idx="453">
                  <c:v>34973</c:v>
                </c:pt>
                <c:pt idx="454">
                  <c:v>35004</c:v>
                </c:pt>
                <c:pt idx="455">
                  <c:v>35034</c:v>
                </c:pt>
                <c:pt idx="456">
                  <c:v>35065</c:v>
                </c:pt>
                <c:pt idx="457">
                  <c:v>35096</c:v>
                </c:pt>
                <c:pt idx="458">
                  <c:v>35125</c:v>
                </c:pt>
                <c:pt idx="459">
                  <c:v>35156</c:v>
                </c:pt>
                <c:pt idx="460">
                  <c:v>35186</c:v>
                </c:pt>
                <c:pt idx="461">
                  <c:v>35217</c:v>
                </c:pt>
                <c:pt idx="462">
                  <c:v>35247</c:v>
                </c:pt>
                <c:pt idx="463">
                  <c:v>35278</c:v>
                </c:pt>
                <c:pt idx="464">
                  <c:v>35309</c:v>
                </c:pt>
                <c:pt idx="465">
                  <c:v>35339</c:v>
                </c:pt>
                <c:pt idx="466">
                  <c:v>35370</c:v>
                </c:pt>
                <c:pt idx="467">
                  <c:v>35400</c:v>
                </c:pt>
                <c:pt idx="468">
                  <c:v>35431</c:v>
                </c:pt>
                <c:pt idx="469">
                  <c:v>35462</c:v>
                </c:pt>
                <c:pt idx="470">
                  <c:v>35490</c:v>
                </c:pt>
                <c:pt idx="471">
                  <c:v>35521</c:v>
                </c:pt>
                <c:pt idx="472">
                  <c:v>35551</c:v>
                </c:pt>
                <c:pt idx="473">
                  <c:v>35582</c:v>
                </c:pt>
                <c:pt idx="474">
                  <c:v>35612</c:v>
                </c:pt>
                <c:pt idx="475">
                  <c:v>35643</c:v>
                </c:pt>
                <c:pt idx="476">
                  <c:v>35674</c:v>
                </c:pt>
                <c:pt idx="477">
                  <c:v>35704</c:v>
                </c:pt>
                <c:pt idx="478">
                  <c:v>35735</c:v>
                </c:pt>
                <c:pt idx="479">
                  <c:v>35765</c:v>
                </c:pt>
                <c:pt idx="480">
                  <c:v>35796</c:v>
                </c:pt>
                <c:pt idx="481">
                  <c:v>35827</c:v>
                </c:pt>
                <c:pt idx="482">
                  <c:v>35855</c:v>
                </c:pt>
                <c:pt idx="483">
                  <c:v>35886</c:v>
                </c:pt>
                <c:pt idx="484">
                  <c:v>35916</c:v>
                </c:pt>
                <c:pt idx="485">
                  <c:v>35947</c:v>
                </c:pt>
                <c:pt idx="486">
                  <c:v>35977</c:v>
                </c:pt>
                <c:pt idx="487">
                  <c:v>36008</c:v>
                </c:pt>
                <c:pt idx="488">
                  <c:v>36039</c:v>
                </c:pt>
                <c:pt idx="489">
                  <c:v>36069</c:v>
                </c:pt>
                <c:pt idx="490">
                  <c:v>36100</c:v>
                </c:pt>
                <c:pt idx="491">
                  <c:v>36130</c:v>
                </c:pt>
                <c:pt idx="492">
                  <c:v>36161</c:v>
                </c:pt>
                <c:pt idx="493">
                  <c:v>36192</c:v>
                </c:pt>
                <c:pt idx="494">
                  <c:v>36220</c:v>
                </c:pt>
                <c:pt idx="495">
                  <c:v>36251</c:v>
                </c:pt>
                <c:pt idx="496">
                  <c:v>36281</c:v>
                </c:pt>
                <c:pt idx="497">
                  <c:v>36312</c:v>
                </c:pt>
                <c:pt idx="498">
                  <c:v>36342</c:v>
                </c:pt>
                <c:pt idx="499">
                  <c:v>36373</c:v>
                </c:pt>
                <c:pt idx="500">
                  <c:v>36404</c:v>
                </c:pt>
                <c:pt idx="501">
                  <c:v>36434</c:v>
                </c:pt>
                <c:pt idx="502">
                  <c:v>36465</c:v>
                </c:pt>
                <c:pt idx="503">
                  <c:v>36495</c:v>
                </c:pt>
                <c:pt idx="504">
                  <c:v>36526</c:v>
                </c:pt>
                <c:pt idx="505">
                  <c:v>36557</c:v>
                </c:pt>
                <c:pt idx="506">
                  <c:v>36586</c:v>
                </c:pt>
                <c:pt idx="507">
                  <c:v>36617</c:v>
                </c:pt>
                <c:pt idx="508">
                  <c:v>36647</c:v>
                </c:pt>
                <c:pt idx="509">
                  <c:v>36678</c:v>
                </c:pt>
                <c:pt idx="510">
                  <c:v>36708</c:v>
                </c:pt>
                <c:pt idx="511">
                  <c:v>36739</c:v>
                </c:pt>
                <c:pt idx="512">
                  <c:v>36770</c:v>
                </c:pt>
                <c:pt idx="513">
                  <c:v>36800</c:v>
                </c:pt>
                <c:pt idx="514">
                  <c:v>36831</c:v>
                </c:pt>
                <c:pt idx="515">
                  <c:v>36861</c:v>
                </c:pt>
                <c:pt idx="516">
                  <c:v>36892</c:v>
                </c:pt>
                <c:pt idx="517">
                  <c:v>36923</c:v>
                </c:pt>
                <c:pt idx="518">
                  <c:v>36951</c:v>
                </c:pt>
                <c:pt idx="519">
                  <c:v>36982</c:v>
                </c:pt>
                <c:pt idx="520">
                  <c:v>37012</c:v>
                </c:pt>
                <c:pt idx="521">
                  <c:v>37043</c:v>
                </c:pt>
                <c:pt idx="522">
                  <c:v>37073</c:v>
                </c:pt>
                <c:pt idx="523">
                  <c:v>37104</c:v>
                </c:pt>
                <c:pt idx="524">
                  <c:v>37135</c:v>
                </c:pt>
                <c:pt idx="525">
                  <c:v>37165</c:v>
                </c:pt>
                <c:pt idx="526">
                  <c:v>37196</c:v>
                </c:pt>
                <c:pt idx="527">
                  <c:v>37226</c:v>
                </c:pt>
                <c:pt idx="528">
                  <c:v>37257</c:v>
                </c:pt>
                <c:pt idx="529">
                  <c:v>37288</c:v>
                </c:pt>
                <c:pt idx="530">
                  <c:v>37316</c:v>
                </c:pt>
                <c:pt idx="531">
                  <c:v>37347</c:v>
                </c:pt>
                <c:pt idx="532">
                  <c:v>37377</c:v>
                </c:pt>
                <c:pt idx="533">
                  <c:v>37408</c:v>
                </c:pt>
                <c:pt idx="534">
                  <c:v>37438</c:v>
                </c:pt>
                <c:pt idx="535">
                  <c:v>37469</c:v>
                </c:pt>
                <c:pt idx="536">
                  <c:v>37500</c:v>
                </c:pt>
                <c:pt idx="537">
                  <c:v>37530</c:v>
                </c:pt>
                <c:pt idx="538">
                  <c:v>37561</c:v>
                </c:pt>
                <c:pt idx="539">
                  <c:v>37591</c:v>
                </c:pt>
                <c:pt idx="540">
                  <c:v>37622</c:v>
                </c:pt>
                <c:pt idx="541">
                  <c:v>37653</c:v>
                </c:pt>
                <c:pt idx="542">
                  <c:v>37681</c:v>
                </c:pt>
                <c:pt idx="543">
                  <c:v>37712</c:v>
                </c:pt>
                <c:pt idx="544">
                  <c:v>37742</c:v>
                </c:pt>
                <c:pt idx="545">
                  <c:v>37773</c:v>
                </c:pt>
                <c:pt idx="546">
                  <c:v>37803</c:v>
                </c:pt>
                <c:pt idx="547">
                  <c:v>37834</c:v>
                </c:pt>
                <c:pt idx="548">
                  <c:v>37865</c:v>
                </c:pt>
                <c:pt idx="549">
                  <c:v>37895</c:v>
                </c:pt>
                <c:pt idx="550">
                  <c:v>37926</c:v>
                </c:pt>
                <c:pt idx="551">
                  <c:v>37956</c:v>
                </c:pt>
                <c:pt idx="552">
                  <c:v>37987</c:v>
                </c:pt>
                <c:pt idx="553">
                  <c:v>38018</c:v>
                </c:pt>
                <c:pt idx="554">
                  <c:v>38047</c:v>
                </c:pt>
                <c:pt idx="555">
                  <c:v>38078</c:v>
                </c:pt>
                <c:pt idx="556">
                  <c:v>38108</c:v>
                </c:pt>
                <c:pt idx="557">
                  <c:v>38139</c:v>
                </c:pt>
                <c:pt idx="558">
                  <c:v>38169</c:v>
                </c:pt>
                <c:pt idx="559">
                  <c:v>38200</c:v>
                </c:pt>
                <c:pt idx="560">
                  <c:v>38231</c:v>
                </c:pt>
                <c:pt idx="561">
                  <c:v>38261</c:v>
                </c:pt>
                <c:pt idx="562">
                  <c:v>38292</c:v>
                </c:pt>
                <c:pt idx="563">
                  <c:v>38322</c:v>
                </c:pt>
                <c:pt idx="564">
                  <c:v>38353</c:v>
                </c:pt>
                <c:pt idx="565">
                  <c:v>38384</c:v>
                </c:pt>
                <c:pt idx="566">
                  <c:v>38412</c:v>
                </c:pt>
                <c:pt idx="567">
                  <c:v>38443</c:v>
                </c:pt>
                <c:pt idx="568">
                  <c:v>38473</c:v>
                </c:pt>
                <c:pt idx="569">
                  <c:v>38504</c:v>
                </c:pt>
                <c:pt idx="570">
                  <c:v>38534</c:v>
                </c:pt>
                <c:pt idx="571">
                  <c:v>38565</c:v>
                </c:pt>
                <c:pt idx="572">
                  <c:v>38596</c:v>
                </c:pt>
                <c:pt idx="573">
                  <c:v>38626</c:v>
                </c:pt>
                <c:pt idx="574">
                  <c:v>38657</c:v>
                </c:pt>
                <c:pt idx="575">
                  <c:v>38687</c:v>
                </c:pt>
                <c:pt idx="576">
                  <c:v>38718</c:v>
                </c:pt>
                <c:pt idx="577">
                  <c:v>38749</c:v>
                </c:pt>
                <c:pt idx="578">
                  <c:v>38777</c:v>
                </c:pt>
                <c:pt idx="579">
                  <c:v>38808</c:v>
                </c:pt>
                <c:pt idx="580">
                  <c:v>38838</c:v>
                </c:pt>
                <c:pt idx="581">
                  <c:v>38869</c:v>
                </c:pt>
                <c:pt idx="582">
                  <c:v>38899</c:v>
                </c:pt>
                <c:pt idx="583">
                  <c:v>38930</c:v>
                </c:pt>
                <c:pt idx="584">
                  <c:v>38961</c:v>
                </c:pt>
                <c:pt idx="585">
                  <c:v>38991</c:v>
                </c:pt>
                <c:pt idx="586">
                  <c:v>39022</c:v>
                </c:pt>
                <c:pt idx="587">
                  <c:v>39052</c:v>
                </c:pt>
                <c:pt idx="588">
                  <c:v>39083</c:v>
                </c:pt>
                <c:pt idx="589">
                  <c:v>39114</c:v>
                </c:pt>
                <c:pt idx="590">
                  <c:v>39142</c:v>
                </c:pt>
                <c:pt idx="591">
                  <c:v>39173</c:v>
                </c:pt>
                <c:pt idx="592">
                  <c:v>39203</c:v>
                </c:pt>
                <c:pt idx="593">
                  <c:v>39234</c:v>
                </c:pt>
                <c:pt idx="594">
                  <c:v>39264</c:v>
                </c:pt>
                <c:pt idx="595">
                  <c:v>39295</c:v>
                </c:pt>
                <c:pt idx="596">
                  <c:v>39326</c:v>
                </c:pt>
                <c:pt idx="597">
                  <c:v>39356</c:v>
                </c:pt>
                <c:pt idx="598">
                  <c:v>39387</c:v>
                </c:pt>
                <c:pt idx="599">
                  <c:v>39417</c:v>
                </c:pt>
                <c:pt idx="600">
                  <c:v>39448</c:v>
                </c:pt>
                <c:pt idx="601">
                  <c:v>39479</c:v>
                </c:pt>
                <c:pt idx="602">
                  <c:v>39508</c:v>
                </c:pt>
                <c:pt idx="603">
                  <c:v>39539</c:v>
                </c:pt>
                <c:pt idx="604">
                  <c:v>39569</c:v>
                </c:pt>
                <c:pt idx="605">
                  <c:v>39600</c:v>
                </c:pt>
                <c:pt idx="606">
                  <c:v>39630</c:v>
                </c:pt>
                <c:pt idx="607">
                  <c:v>39661</c:v>
                </c:pt>
                <c:pt idx="608">
                  <c:v>39692</c:v>
                </c:pt>
                <c:pt idx="609">
                  <c:v>39722</c:v>
                </c:pt>
                <c:pt idx="610">
                  <c:v>39753</c:v>
                </c:pt>
                <c:pt idx="611">
                  <c:v>39783</c:v>
                </c:pt>
                <c:pt idx="612">
                  <c:v>39814</c:v>
                </c:pt>
                <c:pt idx="613">
                  <c:v>39845</c:v>
                </c:pt>
                <c:pt idx="614">
                  <c:v>39873</c:v>
                </c:pt>
                <c:pt idx="615">
                  <c:v>39904</c:v>
                </c:pt>
                <c:pt idx="616">
                  <c:v>39934</c:v>
                </c:pt>
                <c:pt idx="617">
                  <c:v>39965</c:v>
                </c:pt>
                <c:pt idx="618">
                  <c:v>39995</c:v>
                </c:pt>
                <c:pt idx="619">
                  <c:v>40026</c:v>
                </c:pt>
                <c:pt idx="620">
                  <c:v>40057</c:v>
                </c:pt>
                <c:pt idx="621">
                  <c:v>40087</c:v>
                </c:pt>
                <c:pt idx="622">
                  <c:v>40118</c:v>
                </c:pt>
                <c:pt idx="623">
                  <c:v>40148</c:v>
                </c:pt>
                <c:pt idx="624">
                  <c:v>40179</c:v>
                </c:pt>
                <c:pt idx="625">
                  <c:v>40210</c:v>
                </c:pt>
                <c:pt idx="626">
                  <c:v>40238</c:v>
                </c:pt>
                <c:pt idx="627">
                  <c:v>40269</c:v>
                </c:pt>
                <c:pt idx="628">
                  <c:v>40299</c:v>
                </c:pt>
                <c:pt idx="629">
                  <c:v>40330</c:v>
                </c:pt>
                <c:pt idx="630">
                  <c:v>40360</c:v>
                </c:pt>
                <c:pt idx="631">
                  <c:v>40391</c:v>
                </c:pt>
                <c:pt idx="632">
                  <c:v>40422</c:v>
                </c:pt>
                <c:pt idx="633">
                  <c:v>40452</c:v>
                </c:pt>
                <c:pt idx="634">
                  <c:v>40483</c:v>
                </c:pt>
                <c:pt idx="635">
                  <c:v>40513</c:v>
                </c:pt>
                <c:pt idx="636">
                  <c:v>40544</c:v>
                </c:pt>
                <c:pt idx="637">
                  <c:v>40575</c:v>
                </c:pt>
                <c:pt idx="638">
                  <c:v>40603</c:v>
                </c:pt>
                <c:pt idx="639">
                  <c:v>40634</c:v>
                </c:pt>
                <c:pt idx="640">
                  <c:v>40664</c:v>
                </c:pt>
                <c:pt idx="641">
                  <c:v>40695</c:v>
                </c:pt>
                <c:pt idx="642">
                  <c:v>40725</c:v>
                </c:pt>
                <c:pt idx="643">
                  <c:v>40756</c:v>
                </c:pt>
                <c:pt idx="644">
                  <c:v>40787</c:v>
                </c:pt>
                <c:pt idx="645">
                  <c:v>40817</c:v>
                </c:pt>
                <c:pt idx="646">
                  <c:v>40848</c:v>
                </c:pt>
                <c:pt idx="647">
                  <c:v>40878</c:v>
                </c:pt>
                <c:pt idx="648">
                  <c:v>40909</c:v>
                </c:pt>
                <c:pt idx="649">
                  <c:v>40940</c:v>
                </c:pt>
                <c:pt idx="650">
                  <c:v>40969</c:v>
                </c:pt>
                <c:pt idx="651">
                  <c:v>41000</c:v>
                </c:pt>
                <c:pt idx="652">
                  <c:v>41030</c:v>
                </c:pt>
                <c:pt idx="653">
                  <c:v>41061</c:v>
                </c:pt>
                <c:pt idx="654">
                  <c:v>41091</c:v>
                </c:pt>
                <c:pt idx="655">
                  <c:v>41122</c:v>
                </c:pt>
                <c:pt idx="656">
                  <c:v>41153</c:v>
                </c:pt>
                <c:pt idx="657">
                  <c:v>41183</c:v>
                </c:pt>
                <c:pt idx="658">
                  <c:v>41214</c:v>
                </c:pt>
                <c:pt idx="659">
                  <c:v>41244</c:v>
                </c:pt>
                <c:pt idx="660">
                  <c:v>41275</c:v>
                </c:pt>
                <c:pt idx="661">
                  <c:v>41306</c:v>
                </c:pt>
                <c:pt idx="662">
                  <c:v>41334</c:v>
                </c:pt>
                <c:pt idx="663">
                  <c:v>41365</c:v>
                </c:pt>
                <c:pt idx="664">
                  <c:v>41395</c:v>
                </c:pt>
                <c:pt idx="665">
                  <c:v>41426</c:v>
                </c:pt>
                <c:pt idx="666">
                  <c:v>41456</c:v>
                </c:pt>
                <c:pt idx="667">
                  <c:v>41487</c:v>
                </c:pt>
                <c:pt idx="668">
                  <c:v>41518</c:v>
                </c:pt>
                <c:pt idx="669">
                  <c:v>41548</c:v>
                </c:pt>
                <c:pt idx="670">
                  <c:v>41579</c:v>
                </c:pt>
                <c:pt idx="671">
                  <c:v>41609</c:v>
                </c:pt>
                <c:pt idx="672">
                  <c:v>41640</c:v>
                </c:pt>
                <c:pt idx="673">
                  <c:v>41671</c:v>
                </c:pt>
                <c:pt idx="674">
                  <c:v>41699</c:v>
                </c:pt>
                <c:pt idx="675">
                  <c:v>41730</c:v>
                </c:pt>
                <c:pt idx="676">
                  <c:v>41760</c:v>
                </c:pt>
                <c:pt idx="677">
                  <c:v>41791</c:v>
                </c:pt>
                <c:pt idx="678">
                  <c:v>41821</c:v>
                </c:pt>
                <c:pt idx="679">
                  <c:v>41852</c:v>
                </c:pt>
                <c:pt idx="680">
                  <c:v>41883</c:v>
                </c:pt>
                <c:pt idx="681">
                  <c:v>41913</c:v>
                </c:pt>
                <c:pt idx="682">
                  <c:v>41944</c:v>
                </c:pt>
                <c:pt idx="683">
                  <c:v>41974</c:v>
                </c:pt>
                <c:pt idx="684">
                  <c:v>42005</c:v>
                </c:pt>
                <c:pt idx="685">
                  <c:v>42036</c:v>
                </c:pt>
                <c:pt idx="686">
                  <c:v>42064</c:v>
                </c:pt>
                <c:pt idx="687">
                  <c:v>42095</c:v>
                </c:pt>
                <c:pt idx="688">
                  <c:v>42125</c:v>
                </c:pt>
                <c:pt idx="689">
                  <c:v>42156</c:v>
                </c:pt>
                <c:pt idx="690">
                  <c:v>42186</c:v>
                </c:pt>
                <c:pt idx="691">
                  <c:v>42217</c:v>
                </c:pt>
                <c:pt idx="692">
                  <c:v>42248</c:v>
                </c:pt>
                <c:pt idx="693">
                  <c:v>42278</c:v>
                </c:pt>
                <c:pt idx="694">
                  <c:v>42309</c:v>
                </c:pt>
                <c:pt idx="695">
                  <c:v>42339</c:v>
                </c:pt>
                <c:pt idx="696">
                  <c:v>42370</c:v>
                </c:pt>
                <c:pt idx="697">
                  <c:v>42401</c:v>
                </c:pt>
                <c:pt idx="698">
                  <c:v>42430</c:v>
                </c:pt>
                <c:pt idx="699">
                  <c:v>42461</c:v>
                </c:pt>
                <c:pt idx="700">
                  <c:v>42491</c:v>
                </c:pt>
                <c:pt idx="701">
                  <c:v>42522</c:v>
                </c:pt>
                <c:pt idx="702">
                  <c:v>42552</c:v>
                </c:pt>
                <c:pt idx="703">
                  <c:v>42583</c:v>
                </c:pt>
                <c:pt idx="704">
                  <c:v>42614</c:v>
                </c:pt>
                <c:pt idx="705">
                  <c:v>42644</c:v>
                </c:pt>
                <c:pt idx="706">
                  <c:v>42675</c:v>
                </c:pt>
                <c:pt idx="707">
                  <c:v>42705</c:v>
                </c:pt>
                <c:pt idx="708">
                  <c:v>42736</c:v>
                </c:pt>
                <c:pt idx="709">
                  <c:v>42767</c:v>
                </c:pt>
                <c:pt idx="710">
                  <c:v>42795</c:v>
                </c:pt>
                <c:pt idx="711">
                  <c:v>42826</c:v>
                </c:pt>
                <c:pt idx="712">
                  <c:v>42856</c:v>
                </c:pt>
                <c:pt idx="713">
                  <c:v>42887</c:v>
                </c:pt>
                <c:pt idx="714">
                  <c:v>42917</c:v>
                </c:pt>
                <c:pt idx="715">
                  <c:v>42948</c:v>
                </c:pt>
                <c:pt idx="716">
                  <c:v>42979</c:v>
                </c:pt>
                <c:pt idx="717">
                  <c:v>43009</c:v>
                </c:pt>
                <c:pt idx="718">
                  <c:v>43040</c:v>
                </c:pt>
                <c:pt idx="719">
                  <c:v>43070</c:v>
                </c:pt>
                <c:pt idx="720">
                  <c:v>43101</c:v>
                </c:pt>
                <c:pt idx="721">
                  <c:v>43132</c:v>
                </c:pt>
                <c:pt idx="722">
                  <c:v>43160</c:v>
                </c:pt>
                <c:pt idx="723">
                  <c:v>43191</c:v>
                </c:pt>
                <c:pt idx="724">
                  <c:v>43221</c:v>
                </c:pt>
                <c:pt idx="725">
                  <c:v>43252</c:v>
                </c:pt>
                <c:pt idx="726">
                  <c:v>43282</c:v>
                </c:pt>
                <c:pt idx="727">
                  <c:v>43313</c:v>
                </c:pt>
                <c:pt idx="728">
                  <c:v>43344</c:v>
                </c:pt>
                <c:pt idx="729">
                  <c:v>43374</c:v>
                </c:pt>
                <c:pt idx="730">
                  <c:v>43405</c:v>
                </c:pt>
                <c:pt idx="731">
                  <c:v>43435</c:v>
                </c:pt>
                <c:pt idx="732">
                  <c:v>43466</c:v>
                </c:pt>
                <c:pt idx="733">
                  <c:v>43497</c:v>
                </c:pt>
                <c:pt idx="734">
                  <c:v>43525</c:v>
                </c:pt>
                <c:pt idx="735">
                  <c:v>43556</c:v>
                </c:pt>
                <c:pt idx="736">
                  <c:v>43586</c:v>
                </c:pt>
                <c:pt idx="737">
                  <c:v>43617</c:v>
                </c:pt>
                <c:pt idx="738">
                  <c:v>43647</c:v>
                </c:pt>
                <c:pt idx="739">
                  <c:v>43678</c:v>
                </c:pt>
                <c:pt idx="740">
                  <c:v>43709</c:v>
                </c:pt>
                <c:pt idx="741">
                  <c:v>43739</c:v>
                </c:pt>
                <c:pt idx="742">
                  <c:v>43770</c:v>
                </c:pt>
                <c:pt idx="743">
                  <c:v>43800</c:v>
                </c:pt>
                <c:pt idx="744">
                  <c:v>43831</c:v>
                </c:pt>
                <c:pt idx="745">
                  <c:v>43862</c:v>
                </c:pt>
                <c:pt idx="746">
                  <c:v>43891</c:v>
                </c:pt>
                <c:pt idx="747">
                  <c:v>43922</c:v>
                </c:pt>
                <c:pt idx="748">
                  <c:v>43952</c:v>
                </c:pt>
                <c:pt idx="749">
                  <c:v>43983</c:v>
                </c:pt>
                <c:pt idx="750">
                  <c:v>44013</c:v>
                </c:pt>
                <c:pt idx="751">
                  <c:v>44044</c:v>
                </c:pt>
                <c:pt idx="752">
                  <c:v>44075</c:v>
                </c:pt>
                <c:pt idx="753">
                  <c:v>44105</c:v>
                </c:pt>
                <c:pt idx="754">
                  <c:v>44136</c:v>
                </c:pt>
                <c:pt idx="755">
                  <c:v>44166</c:v>
                </c:pt>
                <c:pt idx="756">
                  <c:v>44197</c:v>
                </c:pt>
                <c:pt idx="757">
                  <c:v>44228</c:v>
                </c:pt>
                <c:pt idx="758">
                  <c:v>44256</c:v>
                </c:pt>
                <c:pt idx="759">
                  <c:v>44287</c:v>
                </c:pt>
                <c:pt idx="760">
                  <c:v>44317</c:v>
                </c:pt>
                <c:pt idx="761">
                  <c:v>44348</c:v>
                </c:pt>
                <c:pt idx="762">
                  <c:v>44378</c:v>
                </c:pt>
                <c:pt idx="763">
                  <c:v>44409</c:v>
                </c:pt>
                <c:pt idx="764">
                  <c:v>44440</c:v>
                </c:pt>
                <c:pt idx="765">
                  <c:v>44470</c:v>
                </c:pt>
                <c:pt idx="766">
                  <c:v>44501</c:v>
                </c:pt>
                <c:pt idx="767">
                  <c:v>44531</c:v>
                </c:pt>
                <c:pt idx="768">
                  <c:v>44562</c:v>
                </c:pt>
                <c:pt idx="769">
                  <c:v>44593</c:v>
                </c:pt>
                <c:pt idx="770">
                  <c:v>44621</c:v>
                </c:pt>
                <c:pt idx="771">
                  <c:v>44652</c:v>
                </c:pt>
                <c:pt idx="772">
                  <c:v>44682</c:v>
                </c:pt>
                <c:pt idx="773">
                  <c:v>44713</c:v>
                </c:pt>
                <c:pt idx="774">
                  <c:v>44743</c:v>
                </c:pt>
                <c:pt idx="775">
                  <c:v>44774</c:v>
                </c:pt>
                <c:pt idx="776">
                  <c:v>44805</c:v>
                </c:pt>
                <c:pt idx="777">
                  <c:v>44835</c:v>
                </c:pt>
                <c:pt idx="778">
                  <c:v>44866</c:v>
                </c:pt>
                <c:pt idx="779">
                  <c:v>44896</c:v>
                </c:pt>
                <c:pt idx="780">
                  <c:v>44927</c:v>
                </c:pt>
                <c:pt idx="781">
                  <c:v>44958</c:v>
                </c:pt>
                <c:pt idx="782">
                  <c:v>44986</c:v>
                </c:pt>
                <c:pt idx="783">
                  <c:v>45017</c:v>
                </c:pt>
                <c:pt idx="784">
                  <c:v>45047</c:v>
                </c:pt>
                <c:pt idx="785">
                  <c:v>45078</c:v>
                </c:pt>
                <c:pt idx="786">
                  <c:v>45108</c:v>
                </c:pt>
                <c:pt idx="787">
                  <c:v>45139</c:v>
                </c:pt>
                <c:pt idx="788">
                  <c:v>45170</c:v>
                </c:pt>
                <c:pt idx="789">
                  <c:v>45200</c:v>
                </c:pt>
                <c:pt idx="790">
                  <c:v>45231</c:v>
                </c:pt>
                <c:pt idx="791">
                  <c:v>45261</c:v>
                </c:pt>
                <c:pt idx="792">
                  <c:v>45292</c:v>
                </c:pt>
                <c:pt idx="793">
                  <c:v>45323</c:v>
                </c:pt>
                <c:pt idx="794">
                  <c:v>45352</c:v>
                </c:pt>
                <c:pt idx="795">
                  <c:v>45383</c:v>
                </c:pt>
                <c:pt idx="796">
                  <c:v>45413</c:v>
                </c:pt>
                <c:pt idx="797">
                  <c:v>45444</c:v>
                </c:pt>
                <c:pt idx="798">
                  <c:v>45474</c:v>
                </c:pt>
                <c:pt idx="799">
                  <c:v>45505</c:v>
                </c:pt>
                <c:pt idx="800">
                  <c:v>45536</c:v>
                </c:pt>
                <c:pt idx="801">
                  <c:v>45566</c:v>
                </c:pt>
                <c:pt idx="802">
                  <c:v>45597</c:v>
                </c:pt>
                <c:pt idx="803">
                  <c:v>45627</c:v>
                </c:pt>
                <c:pt idx="804">
                  <c:v>45658</c:v>
                </c:pt>
                <c:pt idx="805">
                  <c:v>45689</c:v>
                </c:pt>
                <c:pt idx="806">
                  <c:v>45717</c:v>
                </c:pt>
                <c:pt idx="807">
                  <c:v>45748</c:v>
                </c:pt>
                <c:pt idx="808">
                  <c:v>45778</c:v>
                </c:pt>
                <c:pt idx="809">
                  <c:v>45809</c:v>
                </c:pt>
                <c:pt idx="810">
                  <c:v>45839</c:v>
                </c:pt>
                <c:pt idx="811">
                  <c:v>45870</c:v>
                </c:pt>
                <c:pt idx="812">
                  <c:v>45901</c:v>
                </c:pt>
                <c:pt idx="813">
                  <c:v>45931</c:v>
                </c:pt>
                <c:pt idx="814">
                  <c:v>45962</c:v>
                </c:pt>
                <c:pt idx="815">
                  <c:v>45992</c:v>
                </c:pt>
                <c:pt idx="816">
                  <c:v>46023</c:v>
                </c:pt>
                <c:pt idx="817">
                  <c:v>46054</c:v>
                </c:pt>
                <c:pt idx="818">
                  <c:v>46082</c:v>
                </c:pt>
                <c:pt idx="819">
                  <c:v>46113</c:v>
                </c:pt>
                <c:pt idx="820">
                  <c:v>46143</c:v>
                </c:pt>
                <c:pt idx="821">
                  <c:v>46174</c:v>
                </c:pt>
                <c:pt idx="822">
                  <c:v>46204</c:v>
                </c:pt>
                <c:pt idx="823">
                  <c:v>46235</c:v>
                </c:pt>
                <c:pt idx="824">
                  <c:v>46266</c:v>
                </c:pt>
                <c:pt idx="825">
                  <c:v>46296</c:v>
                </c:pt>
                <c:pt idx="826">
                  <c:v>46327</c:v>
                </c:pt>
                <c:pt idx="827">
                  <c:v>46357</c:v>
                </c:pt>
                <c:pt idx="828">
                  <c:v>46388</c:v>
                </c:pt>
                <c:pt idx="829">
                  <c:v>46419</c:v>
                </c:pt>
                <c:pt idx="830">
                  <c:v>46447</c:v>
                </c:pt>
                <c:pt idx="831">
                  <c:v>46478</c:v>
                </c:pt>
                <c:pt idx="832">
                  <c:v>46508</c:v>
                </c:pt>
                <c:pt idx="833">
                  <c:v>46539</c:v>
                </c:pt>
                <c:pt idx="834">
                  <c:v>46569</c:v>
                </c:pt>
                <c:pt idx="835">
                  <c:v>46600</c:v>
                </c:pt>
                <c:pt idx="836">
                  <c:v>46631</c:v>
                </c:pt>
                <c:pt idx="837">
                  <c:v>46661</c:v>
                </c:pt>
                <c:pt idx="838">
                  <c:v>46692</c:v>
                </c:pt>
                <c:pt idx="839">
                  <c:v>46722</c:v>
                </c:pt>
                <c:pt idx="840">
                  <c:v>46753</c:v>
                </c:pt>
                <c:pt idx="841">
                  <c:v>46784</c:v>
                </c:pt>
                <c:pt idx="842">
                  <c:v>46813</c:v>
                </c:pt>
                <c:pt idx="843">
                  <c:v>46844</c:v>
                </c:pt>
                <c:pt idx="844">
                  <c:v>46874</c:v>
                </c:pt>
                <c:pt idx="845">
                  <c:v>46905</c:v>
                </c:pt>
                <c:pt idx="846">
                  <c:v>46935</c:v>
                </c:pt>
                <c:pt idx="847">
                  <c:v>46966</c:v>
                </c:pt>
                <c:pt idx="848">
                  <c:v>46997</c:v>
                </c:pt>
                <c:pt idx="849">
                  <c:v>47027</c:v>
                </c:pt>
                <c:pt idx="850">
                  <c:v>47058</c:v>
                </c:pt>
                <c:pt idx="851">
                  <c:v>47088</c:v>
                </c:pt>
                <c:pt idx="852">
                  <c:v>47119</c:v>
                </c:pt>
                <c:pt idx="853">
                  <c:v>47150</c:v>
                </c:pt>
                <c:pt idx="854">
                  <c:v>47178</c:v>
                </c:pt>
                <c:pt idx="855">
                  <c:v>47209</c:v>
                </c:pt>
                <c:pt idx="856">
                  <c:v>47239</c:v>
                </c:pt>
                <c:pt idx="857">
                  <c:v>47270</c:v>
                </c:pt>
                <c:pt idx="858">
                  <c:v>47300</c:v>
                </c:pt>
                <c:pt idx="859">
                  <c:v>47331</c:v>
                </c:pt>
                <c:pt idx="860">
                  <c:v>47362</c:v>
                </c:pt>
                <c:pt idx="861">
                  <c:v>47392</c:v>
                </c:pt>
                <c:pt idx="862">
                  <c:v>47423</c:v>
                </c:pt>
                <c:pt idx="863">
                  <c:v>47453</c:v>
                </c:pt>
                <c:pt idx="864">
                  <c:v>47484</c:v>
                </c:pt>
                <c:pt idx="865">
                  <c:v>47515</c:v>
                </c:pt>
                <c:pt idx="866">
                  <c:v>47543</c:v>
                </c:pt>
                <c:pt idx="867">
                  <c:v>47574</c:v>
                </c:pt>
                <c:pt idx="868">
                  <c:v>47604</c:v>
                </c:pt>
                <c:pt idx="869">
                  <c:v>47635</c:v>
                </c:pt>
                <c:pt idx="870">
                  <c:v>47665</c:v>
                </c:pt>
                <c:pt idx="871">
                  <c:v>47696</c:v>
                </c:pt>
                <c:pt idx="872">
                  <c:v>47727</c:v>
                </c:pt>
                <c:pt idx="873">
                  <c:v>47757</c:v>
                </c:pt>
                <c:pt idx="874">
                  <c:v>47788</c:v>
                </c:pt>
                <c:pt idx="875">
                  <c:v>47818</c:v>
                </c:pt>
                <c:pt idx="876">
                  <c:v>47849</c:v>
                </c:pt>
                <c:pt idx="877">
                  <c:v>47880</c:v>
                </c:pt>
                <c:pt idx="878">
                  <c:v>47908</c:v>
                </c:pt>
                <c:pt idx="879">
                  <c:v>47939</c:v>
                </c:pt>
                <c:pt idx="880">
                  <c:v>47969</c:v>
                </c:pt>
                <c:pt idx="881">
                  <c:v>48000</c:v>
                </c:pt>
                <c:pt idx="882">
                  <c:v>48030</c:v>
                </c:pt>
                <c:pt idx="883">
                  <c:v>48061</c:v>
                </c:pt>
                <c:pt idx="884">
                  <c:v>48092</c:v>
                </c:pt>
                <c:pt idx="885">
                  <c:v>48122</c:v>
                </c:pt>
                <c:pt idx="886">
                  <c:v>48153</c:v>
                </c:pt>
                <c:pt idx="887">
                  <c:v>48183</c:v>
                </c:pt>
                <c:pt idx="888">
                  <c:v>48214</c:v>
                </c:pt>
                <c:pt idx="889">
                  <c:v>48245</c:v>
                </c:pt>
                <c:pt idx="890">
                  <c:v>48274</c:v>
                </c:pt>
                <c:pt idx="891">
                  <c:v>48305</c:v>
                </c:pt>
                <c:pt idx="892">
                  <c:v>48335</c:v>
                </c:pt>
                <c:pt idx="893">
                  <c:v>48366</c:v>
                </c:pt>
                <c:pt idx="894">
                  <c:v>48396</c:v>
                </c:pt>
                <c:pt idx="895">
                  <c:v>48427</c:v>
                </c:pt>
                <c:pt idx="896">
                  <c:v>48458</c:v>
                </c:pt>
                <c:pt idx="897">
                  <c:v>48488</c:v>
                </c:pt>
                <c:pt idx="898">
                  <c:v>48519</c:v>
                </c:pt>
                <c:pt idx="899">
                  <c:v>48549</c:v>
                </c:pt>
                <c:pt idx="900">
                  <c:v>48580</c:v>
                </c:pt>
                <c:pt idx="901">
                  <c:v>48611</c:v>
                </c:pt>
                <c:pt idx="902">
                  <c:v>48639</c:v>
                </c:pt>
                <c:pt idx="903">
                  <c:v>48670</c:v>
                </c:pt>
                <c:pt idx="904">
                  <c:v>48700</c:v>
                </c:pt>
                <c:pt idx="905">
                  <c:v>48731</c:v>
                </c:pt>
                <c:pt idx="906">
                  <c:v>48761</c:v>
                </c:pt>
                <c:pt idx="907">
                  <c:v>48792</c:v>
                </c:pt>
                <c:pt idx="908">
                  <c:v>48823</c:v>
                </c:pt>
                <c:pt idx="909">
                  <c:v>48853</c:v>
                </c:pt>
                <c:pt idx="910">
                  <c:v>48884</c:v>
                </c:pt>
                <c:pt idx="911">
                  <c:v>48914</c:v>
                </c:pt>
                <c:pt idx="912">
                  <c:v>48945</c:v>
                </c:pt>
                <c:pt idx="913">
                  <c:v>48976</c:v>
                </c:pt>
                <c:pt idx="914">
                  <c:v>49004</c:v>
                </c:pt>
                <c:pt idx="915">
                  <c:v>49035</c:v>
                </c:pt>
                <c:pt idx="916">
                  <c:v>49065</c:v>
                </c:pt>
                <c:pt idx="917">
                  <c:v>49096</c:v>
                </c:pt>
                <c:pt idx="918">
                  <c:v>49126</c:v>
                </c:pt>
                <c:pt idx="919">
                  <c:v>49157</c:v>
                </c:pt>
                <c:pt idx="920">
                  <c:v>49188</c:v>
                </c:pt>
                <c:pt idx="921">
                  <c:v>49218</c:v>
                </c:pt>
                <c:pt idx="922">
                  <c:v>49249</c:v>
                </c:pt>
                <c:pt idx="923">
                  <c:v>49279</c:v>
                </c:pt>
                <c:pt idx="924">
                  <c:v>49310</c:v>
                </c:pt>
              </c:numCache>
            </c:numRef>
          </c:xVal>
          <c:yVal>
            <c:numRef>
              <c:f>KeelingKurve!$D$26:$D$950</c:f>
              <c:numCache>
                <c:formatCode>General</c:formatCode>
                <c:ptCount val="925"/>
                <c:pt idx="789">
                  <c:v>422.34819444444446</c:v>
                </c:pt>
                <c:pt idx="790">
                  <c:v>422.61222222222221</c:v>
                </c:pt>
                <c:pt idx="791">
                  <c:v>422.87624999999997</c:v>
                </c:pt>
                <c:pt idx="792">
                  <c:v>423.14027777777773</c:v>
                </c:pt>
                <c:pt idx="793">
                  <c:v>423.40430555555548</c:v>
                </c:pt>
                <c:pt idx="794">
                  <c:v>423.66833333333324</c:v>
                </c:pt>
                <c:pt idx="795">
                  <c:v>423.93236111111099</c:v>
                </c:pt>
                <c:pt idx="796">
                  <c:v>424.19638888888875</c:v>
                </c:pt>
                <c:pt idx="797">
                  <c:v>424.4604166666665</c:v>
                </c:pt>
                <c:pt idx="798">
                  <c:v>424.72444444444426</c:v>
                </c:pt>
                <c:pt idx="799">
                  <c:v>424.98847222222201</c:v>
                </c:pt>
                <c:pt idx="800">
                  <c:v>425.25249999999977</c:v>
                </c:pt>
                <c:pt idx="801">
                  <c:v>425.51652777777753</c:v>
                </c:pt>
                <c:pt idx="802">
                  <c:v>425.78055555555528</c:v>
                </c:pt>
                <c:pt idx="803">
                  <c:v>426.04458333333304</c:v>
                </c:pt>
                <c:pt idx="804">
                  <c:v>426.30861111111079</c:v>
                </c:pt>
                <c:pt idx="805">
                  <c:v>426.57263888888855</c:v>
                </c:pt>
                <c:pt idx="806">
                  <c:v>426.8366666666663</c:v>
                </c:pt>
                <c:pt idx="807">
                  <c:v>427.10069444444406</c:v>
                </c:pt>
                <c:pt idx="808">
                  <c:v>427.36472222222181</c:v>
                </c:pt>
                <c:pt idx="809">
                  <c:v>427.62874999999957</c:v>
                </c:pt>
                <c:pt idx="810">
                  <c:v>427.89277777777733</c:v>
                </c:pt>
                <c:pt idx="811">
                  <c:v>428.15680555555508</c:v>
                </c:pt>
                <c:pt idx="812">
                  <c:v>428.42083333333284</c:v>
                </c:pt>
                <c:pt idx="813">
                  <c:v>428.68486111111059</c:v>
                </c:pt>
                <c:pt idx="814">
                  <c:v>428.94888888888835</c:v>
                </c:pt>
                <c:pt idx="815">
                  <c:v>429.2129166666661</c:v>
                </c:pt>
                <c:pt idx="816">
                  <c:v>429.47694444444386</c:v>
                </c:pt>
                <c:pt idx="817">
                  <c:v>429.74097222222161</c:v>
                </c:pt>
                <c:pt idx="818">
                  <c:v>430.00499999999937</c:v>
                </c:pt>
                <c:pt idx="819">
                  <c:v>430.26902777777713</c:v>
                </c:pt>
                <c:pt idx="820">
                  <c:v>430.53305555555488</c:v>
                </c:pt>
                <c:pt idx="821">
                  <c:v>430.79708333333264</c:v>
                </c:pt>
                <c:pt idx="822">
                  <c:v>431.06111111111039</c:v>
                </c:pt>
                <c:pt idx="823">
                  <c:v>431.32513888888815</c:v>
                </c:pt>
                <c:pt idx="824">
                  <c:v>431.5891666666659</c:v>
                </c:pt>
                <c:pt idx="825">
                  <c:v>431.85319444444366</c:v>
                </c:pt>
                <c:pt idx="826">
                  <c:v>432.11722222222141</c:v>
                </c:pt>
                <c:pt idx="827">
                  <c:v>432.38124999999917</c:v>
                </c:pt>
                <c:pt idx="828">
                  <c:v>432.64527777777693</c:v>
                </c:pt>
                <c:pt idx="829">
                  <c:v>432.90930555555468</c:v>
                </c:pt>
                <c:pt idx="830">
                  <c:v>433.17333333333244</c:v>
                </c:pt>
                <c:pt idx="831">
                  <c:v>433.43736111111019</c:v>
                </c:pt>
                <c:pt idx="832">
                  <c:v>433.70138888888795</c:v>
                </c:pt>
                <c:pt idx="833">
                  <c:v>433.9654166666657</c:v>
                </c:pt>
                <c:pt idx="834">
                  <c:v>434.22944444444346</c:v>
                </c:pt>
                <c:pt idx="835">
                  <c:v>434.49347222222121</c:v>
                </c:pt>
                <c:pt idx="836">
                  <c:v>434.75749999999897</c:v>
                </c:pt>
                <c:pt idx="837">
                  <c:v>435.02152777777673</c:v>
                </c:pt>
                <c:pt idx="838">
                  <c:v>435.28555555555448</c:v>
                </c:pt>
                <c:pt idx="839">
                  <c:v>435.54958333333224</c:v>
                </c:pt>
                <c:pt idx="840">
                  <c:v>435.81361111110999</c:v>
                </c:pt>
                <c:pt idx="841">
                  <c:v>436.07763888888775</c:v>
                </c:pt>
                <c:pt idx="842">
                  <c:v>436.3416666666655</c:v>
                </c:pt>
                <c:pt idx="843">
                  <c:v>436.60569444444326</c:v>
                </c:pt>
                <c:pt idx="844">
                  <c:v>436.86972222222101</c:v>
                </c:pt>
                <c:pt idx="845">
                  <c:v>437.13374999999877</c:v>
                </c:pt>
                <c:pt idx="846">
                  <c:v>437.39777777777653</c:v>
                </c:pt>
                <c:pt idx="847">
                  <c:v>437.66180555555428</c:v>
                </c:pt>
                <c:pt idx="848">
                  <c:v>437.92583333333204</c:v>
                </c:pt>
                <c:pt idx="849">
                  <c:v>438.18986111110979</c:v>
                </c:pt>
                <c:pt idx="850">
                  <c:v>438.45388888888755</c:v>
                </c:pt>
                <c:pt idx="851">
                  <c:v>438.7179166666653</c:v>
                </c:pt>
                <c:pt idx="852">
                  <c:v>438.98194444444306</c:v>
                </c:pt>
                <c:pt idx="853">
                  <c:v>439.24597222222081</c:v>
                </c:pt>
                <c:pt idx="854">
                  <c:v>439.50999999999857</c:v>
                </c:pt>
                <c:pt idx="855">
                  <c:v>439.77402777777633</c:v>
                </c:pt>
                <c:pt idx="856">
                  <c:v>440.03805555555408</c:v>
                </c:pt>
                <c:pt idx="857">
                  <c:v>440.30208333333184</c:v>
                </c:pt>
                <c:pt idx="858">
                  <c:v>440.56611111110959</c:v>
                </c:pt>
                <c:pt idx="859">
                  <c:v>440.83013888888735</c:v>
                </c:pt>
                <c:pt idx="860">
                  <c:v>441.0941666666651</c:v>
                </c:pt>
                <c:pt idx="861">
                  <c:v>441.35819444444286</c:v>
                </c:pt>
                <c:pt idx="862">
                  <c:v>441.62222222222061</c:v>
                </c:pt>
                <c:pt idx="863">
                  <c:v>441.88624999999837</c:v>
                </c:pt>
                <c:pt idx="864">
                  <c:v>442.15027777777613</c:v>
                </c:pt>
                <c:pt idx="865">
                  <c:v>442.41430555555388</c:v>
                </c:pt>
                <c:pt idx="866">
                  <c:v>442.67833333333164</c:v>
                </c:pt>
                <c:pt idx="867">
                  <c:v>442.94236111110939</c:v>
                </c:pt>
                <c:pt idx="868">
                  <c:v>443.20638888888715</c:v>
                </c:pt>
                <c:pt idx="869">
                  <c:v>443.4704166666649</c:v>
                </c:pt>
                <c:pt idx="870">
                  <c:v>443.73444444444266</c:v>
                </c:pt>
                <c:pt idx="871">
                  <c:v>443.99847222222041</c:v>
                </c:pt>
                <c:pt idx="872">
                  <c:v>444.26249999999817</c:v>
                </c:pt>
                <c:pt idx="873">
                  <c:v>444.52652777777593</c:v>
                </c:pt>
                <c:pt idx="874">
                  <c:v>444.79055555555368</c:v>
                </c:pt>
                <c:pt idx="875">
                  <c:v>445.05458333333144</c:v>
                </c:pt>
                <c:pt idx="876">
                  <c:v>445.31861111110919</c:v>
                </c:pt>
                <c:pt idx="877">
                  <c:v>445.58263888888695</c:v>
                </c:pt>
                <c:pt idx="878">
                  <c:v>445.8466666666647</c:v>
                </c:pt>
                <c:pt idx="879">
                  <c:v>446.11069444444246</c:v>
                </c:pt>
                <c:pt idx="880">
                  <c:v>446.37472222222021</c:v>
                </c:pt>
                <c:pt idx="881">
                  <c:v>446.63874999999797</c:v>
                </c:pt>
                <c:pt idx="882">
                  <c:v>446.90277777777573</c:v>
                </c:pt>
                <c:pt idx="883">
                  <c:v>447.16680555555348</c:v>
                </c:pt>
                <c:pt idx="884">
                  <c:v>447.43083333333124</c:v>
                </c:pt>
                <c:pt idx="885">
                  <c:v>447.69486111110899</c:v>
                </c:pt>
                <c:pt idx="886">
                  <c:v>447.95888888888675</c:v>
                </c:pt>
                <c:pt idx="887">
                  <c:v>448.2229166666645</c:v>
                </c:pt>
                <c:pt idx="888">
                  <c:v>448.48694444444226</c:v>
                </c:pt>
                <c:pt idx="889">
                  <c:v>448.75097222222001</c:v>
                </c:pt>
                <c:pt idx="890">
                  <c:v>449.01499999999777</c:v>
                </c:pt>
                <c:pt idx="891">
                  <c:v>449.27902777777553</c:v>
                </c:pt>
                <c:pt idx="892">
                  <c:v>449.54305555555328</c:v>
                </c:pt>
                <c:pt idx="893">
                  <c:v>449.80708333333104</c:v>
                </c:pt>
                <c:pt idx="894">
                  <c:v>450.07111111110879</c:v>
                </c:pt>
                <c:pt idx="895">
                  <c:v>450.33513888888655</c:v>
                </c:pt>
                <c:pt idx="896">
                  <c:v>450.5991666666643</c:v>
                </c:pt>
                <c:pt idx="897">
                  <c:v>450.86319444444206</c:v>
                </c:pt>
                <c:pt idx="898">
                  <c:v>451.12722222221981</c:v>
                </c:pt>
                <c:pt idx="899">
                  <c:v>451.39124999999757</c:v>
                </c:pt>
                <c:pt idx="900">
                  <c:v>451.65527777777532</c:v>
                </c:pt>
                <c:pt idx="901">
                  <c:v>451.91930555555308</c:v>
                </c:pt>
                <c:pt idx="902">
                  <c:v>452.18333333333084</c:v>
                </c:pt>
                <c:pt idx="903">
                  <c:v>452.44736111110859</c:v>
                </c:pt>
                <c:pt idx="904">
                  <c:v>452.71138888888635</c:v>
                </c:pt>
                <c:pt idx="905">
                  <c:v>452.9754166666641</c:v>
                </c:pt>
                <c:pt idx="906">
                  <c:v>453.23944444444186</c:v>
                </c:pt>
                <c:pt idx="907">
                  <c:v>453.50347222221961</c:v>
                </c:pt>
                <c:pt idx="908">
                  <c:v>453.76749999999737</c:v>
                </c:pt>
                <c:pt idx="909">
                  <c:v>454.03152777777512</c:v>
                </c:pt>
                <c:pt idx="910">
                  <c:v>454.29555555555288</c:v>
                </c:pt>
                <c:pt idx="911">
                  <c:v>454.55958333333064</c:v>
                </c:pt>
                <c:pt idx="912">
                  <c:v>454.82361111110839</c:v>
                </c:pt>
                <c:pt idx="913">
                  <c:v>455.08763888888615</c:v>
                </c:pt>
                <c:pt idx="914">
                  <c:v>455.3516666666639</c:v>
                </c:pt>
                <c:pt idx="915">
                  <c:v>455.61569444444166</c:v>
                </c:pt>
                <c:pt idx="916">
                  <c:v>455.87972222221941</c:v>
                </c:pt>
                <c:pt idx="917">
                  <c:v>456.14374999999717</c:v>
                </c:pt>
                <c:pt idx="918">
                  <c:v>456.40777777777492</c:v>
                </c:pt>
                <c:pt idx="919">
                  <c:v>456.67180555555268</c:v>
                </c:pt>
                <c:pt idx="920">
                  <c:v>456.93583333333044</c:v>
                </c:pt>
                <c:pt idx="921">
                  <c:v>457.19986111110819</c:v>
                </c:pt>
                <c:pt idx="922">
                  <c:v>457.46388888888595</c:v>
                </c:pt>
                <c:pt idx="923">
                  <c:v>457.7279166666637</c:v>
                </c:pt>
                <c:pt idx="924">
                  <c:v>457.99194444444146</c:v>
                </c:pt>
              </c:numCache>
            </c:numRef>
          </c:yVal>
          <c:smooth val="1"/>
        </c:ser>
        <c:ser>
          <c:idx val="3"/>
          <c:order val="3"/>
          <c:tx>
            <c:strRef>
              <c:f>KeelingKurve!$E$25</c:f>
              <c:strCache>
                <c:ptCount val="1"/>
                <c:pt idx="0">
                  <c:v>World-Life-Atmosphäre, Deutschland</c:v>
                </c:pt>
              </c:strCache>
            </c:strRef>
          </c:tx>
          <c:spPr>
            <a:ln>
              <a:solidFill>
                <a:srgbClr val="C00000"/>
              </a:solidFill>
              <a:prstDash val="dash"/>
            </a:ln>
          </c:spPr>
          <c:marker>
            <c:symbol val="none"/>
          </c:marker>
          <c:xVal>
            <c:numRef>
              <c:f>KeelingKurve!$A$26:$A$950</c:f>
              <c:numCache>
                <c:formatCode>mm\-yyyy</c:formatCode>
                <c:ptCount val="925"/>
                <c:pt idx="0">
                  <c:v>21186</c:v>
                </c:pt>
                <c:pt idx="1">
                  <c:v>21217</c:v>
                </c:pt>
                <c:pt idx="2">
                  <c:v>21245</c:v>
                </c:pt>
                <c:pt idx="3">
                  <c:v>21276</c:v>
                </c:pt>
                <c:pt idx="4">
                  <c:v>21306</c:v>
                </c:pt>
                <c:pt idx="5">
                  <c:v>21337</c:v>
                </c:pt>
                <c:pt idx="6">
                  <c:v>21367</c:v>
                </c:pt>
                <c:pt idx="7">
                  <c:v>21398</c:v>
                </c:pt>
                <c:pt idx="8">
                  <c:v>21429</c:v>
                </c:pt>
                <c:pt idx="9">
                  <c:v>21459</c:v>
                </c:pt>
                <c:pt idx="10">
                  <c:v>21490</c:v>
                </c:pt>
                <c:pt idx="11">
                  <c:v>21520</c:v>
                </c:pt>
                <c:pt idx="12">
                  <c:v>21551</c:v>
                </c:pt>
                <c:pt idx="13">
                  <c:v>21582</c:v>
                </c:pt>
                <c:pt idx="14">
                  <c:v>21610</c:v>
                </c:pt>
                <c:pt idx="15">
                  <c:v>21641</c:v>
                </c:pt>
                <c:pt idx="16">
                  <c:v>21671</c:v>
                </c:pt>
                <c:pt idx="17">
                  <c:v>21702</c:v>
                </c:pt>
                <c:pt idx="18">
                  <c:v>21732</c:v>
                </c:pt>
                <c:pt idx="19">
                  <c:v>21763</c:v>
                </c:pt>
                <c:pt idx="20">
                  <c:v>21794</c:v>
                </c:pt>
                <c:pt idx="21">
                  <c:v>21824</c:v>
                </c:pt>
                <c:pt idx="22">
                  <c:v>21855</c:v>
                </c:pt>
                <c:pt idx="23">
                  <c:v>21885</c:v>
                </c:pt>
                <c:pt idx="24">
                  <c:v>21916</c:v>
                </c:pt>
                <c:pt idx="25">
                  <c:v>21947</c:v>
                </c:pt>
                <c:pt idx="26">
                  <c:v>21976</c:v>
                </c:pt>
                <c:pt idx="27">
                  <c:v>22007</c:v>
                </c:pt>
                <c:pt idx="28">
                  <c:v>22037</c:v>
                </c:pt>
                <c:pt idx="29">
                  <c:v>22068</c:v>
                </c:pt>
                <c:pt idx="30">
                  <c:v>22098</c:v>
                </c:pt>
                <c:pt idx="31">
                  <c:v>22129</c:v>
                </c:pt>
                <c:pt idx="32">
                  <c:v>22160</c:v>
                </c:pt>
                <c:pt idx="33">
                  <c:v>22190</c:v>
                </c:pt>
                <c:pt idx="34">
                  <c:v>22221</c:v>
                </c:pt>
                <c:pt idx="35">
                  <c:v>22251</c:v>
                </c:pt>
                <c:pt idx="36">
                  <c:v>22282</c:v>
                </c:pt>
                <c:pt idx="37">
                  <c:v>22313</c:v>
                </c:pt>
                <c:pt idx="38">
                  <c:v>22341</c:v>
                </c:pt>
                <c:pt idx="39">
                  <c:v>22372</c:v>
                </c:pt>
                <c:pt idx="40">
                  <c:v>22402</c:v>
                </c:pt>
                <c:pt idx="41">
                  <c:v>22433</c:v>
                </c:pt>
                <c:pt idx="42">
                  <c:v>22463</c:v>
                </c:pt>
                <c:pt idx="43">
                  <c:v>22494</c:v>
                </c:pt>
                <c:pt idx="44">
                  <c:v>22525</c:v>
                </c:pt>
                <c:pt idx="45">
                  <c:v>22555</c:v>
                </c:pt>
                <c:pt idx="46">
                  <c:v>22586</c:v>
                </c:pt>
                <c:pt idx="47">
                  <c:v>22616</c:v>
                </c:pt>
                <c:pt idx="48">
                  <c:v>22647</c:v>
                </c:pt>
                <c:pt idx="49">
                  <c:v>22678</c:v>
                </c:pt>
                <c:pt idx="50">
                  <c:v>22706</c:v>
                </c:pt>
                <c:pt idx="51">
                  <c:v>22737</c:v>
                </c:pt>
                <c:pt idx="52">
                  <c:v>22767</c:v>
                </c:pt>
                <c:pt idx="53">
                  <c:v>22798</c:v>
                </c:pt>
                <c:pt idx="54">
                  <c:v>22828</c:v>
                </c:pt>
                <c:pt idx="55">
                  <c:v>22859</c:v>
                </c:pt>
                <c:pt idx="56">
                  <c:v>22890</c:v>
                </c:pt>
                <c:pt idx="57">
                  <c:v>22920</c:v>
                </c:pt>
                <c:pt idx="58">
                  <c:v>22951</c:v>
                </c:pt>
                <c:pt idx="59">
                  <c:v>22981</c:v>
                </c:pt>
                <c:pt idx="60">
                  <c:v>23012</c:v>
                </c:pt>
                <c:pt idx="61">
                  <c:v>23043</c:v>
                </c:pt>
                <c:pt idx="62">
                  <c:v>23071</c:v>
                </c:pt>
                <c:pt idx="63">
                  <c:v>23102</c:v>
                </c:pt>
                <c:pt idx="64">
                  <c:v>23132</c:v>
                </c:pt>
                <c:pt idx="65">
                  <c:v>23163</c:v>
                </c:pt>
                <c:pt idx="66">
                  <c:v>23193</c:v>
                </c:pt>
                <c:pt idx="67">
                  <c:v>23224</c:v>
                </c:pt>
                <c:pt idx="68">
                  <c:v>23255</c:v>
                </c:pt>
                <c:pt idx="69">
                  <c:v>23285</c:v>
                </c:pt>
                <c:pt idx="70">
                  <c:v>23316</c:v>
                </c:pt>
                <c:pt idx="71">
                  <c:v>23346</c:v>
                </c:pt>
                <c:pt idx="72">
                  <c:v>23377</c:v>
                </c:pt>
                <c:pt idx="73">
                  <c:v>23408</c:v>
                </c:pt>
                <c:pt idx="74">
                  <c:v>23437</c:v>
                </c:pt>
                <c:pt idx="75">
                  <c:v>23468</c:v>
                </c:pt>
                <c:pt idx="76">
                  <c:v>23498</c:v>
                </c:pt>
                <c:pt idx="77">
                  <c:v>23529</c:v>
                </c:pt>
                <c:pt idx="78">
                  <c:v>23559</c:v>
                </c:pt>
                <c:pt idx="79">
                  <c:v>23590</c:v>
                </c:pt>
                <c:pt idx="80">
                  <c:v>23621</c:v>
                </c:pt>
                <c:pt idx="81">
                  <c:v>23651</c:v>
                </c:pt>
                <c:pt idx="82">
                  <c:v>23682</c:v>
                </c:pt>
                <c:pt idx="83">
                  <c:v>23712</c:v>
                </c:pt>
                <c:pt idx="84">
                  <c:v>23743</c:v>
                </c:pt>
                <c:pt idx="85">
                  <c:v>23774</c:v>
                </c:pt>
                <c:pt idx="86">
                  <c:v>23802</c:v>
                </c:pt>
                <c:pt idx="87">
                  <c:v>23833</c:v>
                </c:pt>
                <c:pt idx="88">
                  <c:v>23863</c:v>
                </c:pt>
                <c:pt idx="89">
                  <c:v>23894</c:v>
                </c:pt>
                <c:pt idx="90">
                  <c:v>23924</c:v>
                </c:pt>
                <c:pt idx="91">
                  <c:v>23955</c:v>
                </c:pt>
                <c:pt idx="92">
                  <c:v>23986</c:v>
                </c:pt>
                <c:pt idx="93">
                  <c:v>24016</c:v>
                </c:pt>
                <c:pt idx="94">
                  <c:v>24047</c:v>
                </c:pt>
                <c:pt idx="95">
                  <c:v>24077</c:v>
                </c:pt>
                <c:pt idx="96">
                  <c:v>24108</c:v>
                </c:pt>
                <c:pt idx="97">
                  <c:v>24139</c:v>
                </c:pt>
                <c:pt idx="98">
                  <c:v>24167</c:v>
                </c:pt>
                <c:pt idx="99">
                  <c:v>24198</c:v>
                </c:pt>
                <c:pt idx="100">
                  <c:v>24228</c:v>
                </c:pt>
                <c:pt idx="101">
                  <c:v>24259</c:v>
                </c:pt>
                <c:pt idx="102">
                  <c:v>24289</c:v>
                </c:pt>
                <c:pt idx="103">
                  <c:v>24320</c:v>
                </c:pt>
                <c:pt idx="104">
                  <c:v>24351</c:v>
                </c:pt>
                <c:pt idx="105">
                  <c:v>24381</c:v>
                </c:pt>
                <c:pt idx="106">
                  <c:v>24412</c:v>
                </c:pt>
                <c:pt idx="107">
                  <c:v>24442</c:v>
                </c:pt>
                <c:pt idx="108">
                  <c:v>24473</c:v>
                </c:pt>
                <c:pt idx="109">
                  <c:v>24504</c:v>
                </c:pt>
                <c:pt idx="110">
                  <c:v>24532</c:v>
                </c:pt>
                <c:pt idx="111">
                  <c:v>24563</c:v>
                </c:pt>
                <c:pt idx="112">
                  <c:v>24593</c:v>
                </c:pt>
                <c:pt idx="113">
                  <c:v>24624</c:v>
                </c:pt>
                <c:pt idx="114">
                  <c:v>24654</c:v>
                </c:pt>
                <c:pt idx="115">
                  <c:v>24685</c:v>
                </c:pt>
                <c:pt idx="116">
                  <c:v>24716</c:v>
                </c:pt>
                <c:pt idx="117">
                  <c:v>24746</c:v>
                </c:pt>
                <c:pt idx="118">
                  <c:v>24777</c:v>
                </c:pt>
                <c:pt idx="119">
                  <c:v>24807</c:v>
                </c:pt>
                <c:pt idx="120">
                  <c:v>24838</c:v>
                </c:pt>
                <c:pt idx="121">
                  <c:v>24869</c:v>
                </c:pt>
                <c:pt idx="122">
                  <c:v>24898</c:v>
                </c:pt>
                <c:pt idx="123">
                  <c:v>24929</c:v>
                </c:pt>
                <c:pt idx="124">
                  <c:v>24959</c:v>
                </c:pt>
                <c:pt idx="125">
                  <c:v>24990</c:v>
                </c:pt>
                <c:pt idx="126">
                  <c:v>25020</c:v>
                </c:pt>
                <c:pt idx="127">
                  <c:v>25051</c:v>
                </c:pt>
                <c:pt idx="128">
                  <c:v>25082</c:v>
                </c:pt>
                <c:pt idx="129">
                  <c:v>25112</c:v>
                </c:pt>
                <c:pt idx="130">
                  <c:v>25143</c:v>
                </c:pt>
                <c:pt idx="131">
                  <c:v>25173</c:v>
                </c:pt>
                <c:pt idx="132">
                  <c:v>25204</c:v>
                </c:pt>
                <c:pt idx="133">
                  <c:v>25235</c:v>
                </c:pt>
                <c:pt idx="134">
                  <c:v>25263</c:v>
                </c:pt>
                <c:pt idx="135">
                  <c:v>25294</c:v>
                </c:pt>
                <c:pt idx="136">
                  <c:v>25324</c:v>
                </c:pt>
                <c:pt idx="137">
                  <c:v>25355</c:v>
                </c:pt>
                <c:pt idx="138">
                  <c:v>25385</c:v>
                </c:pt>
                <c:pt idx="139">
                  <c:v>25416</c:v>
                </c:pt>
                <c:pt idx="140">
                  <c:v>25447</c:v>
                </c:pt>
                <c:pt idx="141">
                  <c:v>25477</c:v>
                </c:pt>
                <c:pt idx="142">
                  <c:v>25508</c:v>
                </c:pt>
                <c:pt idx="143">
                  <c:v>25538</c:v>
                </c:pt>
                <c:pt idx="144">
                  <c:v>25569</c:v>
                </c:pt>
                <c:pt idx="145">
                  <c:v>25600</c:v>
                </c:pt>
                <c:pt idx="146">
                  <c:v>25628</c:v>
                </c:pt>
                <c:pt idx="147">
                  <c:v>25659</c:v>
                </c:pt>
                <c:pt idx="148">
                  <c:v>25689</c:v>
                </c:pt>
                <c:pt idx="149">
                  <c:v>25720</c:v>
                </c:pt>
                <c:pt idx="150">
                  <c:v>25750</c:v>
                </c:pt>
                <c:pt idx="151">
                  <c:v>25781</c:v>
                </c:pt>
                <c:pt idx="152">
                  <c:v>25812</c:v>
                </c:pt>
                <c:pt idx="153">
                  <c:v>25842</c:v>
                </c:pt>
                <c:pt idx="154">
                  <c:v>25873</c:v>
                </c:pt>
                <c:pt idx="155">
                  <c:v>25903</c:v>
                </c:pt>
                <c:pt idx="156">
                  <c:v>25934</c:v>
                </c:pt>
                <c:pt idx="157">
                  <c:v>25965</c:v>
                </c:pt>
                <c:pt idx="158">
                  <c:v>25993</c:v>
                </c:pt>
                <c:pt idx="159">
                  <c:v>26024</c:v>
                </c:pt>
                <c:pt idx="160">
                  <c:v>26054</c:v>
                </c:pt>
                <c:pt idx="161">
                  <c:v>26085</c:v>
                </c:pt>
                <c:pt idx="162">
                  <c:v>26115</c:v>
                </c:pt>
                <c:pt idx="163">
                  <c:v>26146</c:v>
                </c:pt>
                <c:pt idx="164">
                  <c:v>26177</c:v>
                </c:pt>
                <c:pt idx="165">
                  <c:v>26207</c:v>
                </c:pt>
                <c:pt idx="166">
                  <c:v>26238</c:v>
                </c:pt>
                <c:pt idx="167">
                  <c:v>26268</c:v>
                </c:pt>
                <c:pt idx="168">
                  <c:v>26299</c:v>
                </c:pt>
                <c:pt idx="169">
                  <c:v>26330</c:v>
                </c:pt>
                <c:pt idx="170">
                  <c:v>26359</c:v>
                </c:pt>
                <c:pt idx="171">
                  <c:v>26390</c:v>
                </c:pt>
                <c:pt idx="172">
                  <c:v>26420</c:v>
                </c:pt>
                <c:pt idx="173">
                  <c:v>26451</c:v>
                </c:pt>
                <c:pt idx="174">
                  <c:v>26481</c:v>
                </c:pt>
                <c:pt idx="175">
                  <c:v>26512</c:v>
                </c:pt>
                <c:pt idx="176">
                  <c:v>26543</c:v>
                </c:pt>
                <c:pt idx="177">
                  <c:v>26573</c:v>
                </c:pt>
                <c:pt idx="178">
                  <c:v>26604</c:v>
                </c:pt>
                <c:pt idx="179">
                  <c:v>26634</c:v>
                </c:pt>
                <c:pt idx="180">
                  <c:v>26665</c:v>
                </c:pt>
                <c:pt idx="181">
                  <c:v>26696</c:v>
                </c:pt>
                <c:pt idx="182">
                  <c:v>26724</c:v>
                </c:pt>
                <c:pt idx="183">
                  <c:v>26755</c:v>
                </c:pt>
                <c:pt idx="184">
                  <c:v>26785</c:v>
                </c:pt>
                <c:pt idx="185">
                  <c:v>26816</c:v>
                </c:pt>
                <c:pt idx="186">
                  <c:v>26846</c:v>
                </c:pt>
                <c:pt idx="187">
                  <c:v>26877</c:v>
                </c:pt>
                <c:pt idx="188">
                  <c:v>26908</c:v>
                </c:pt>
                <c:pt idx="189">
                  <c:v>26938</c:v>
                </c:pt>
                <c:pt idx="190">
                  <c:v>26969</c:v>
                </c:pt>
                <c:pt idx="191">
                  <c:v>26999</c:v>
                </c:pt>
                <c:pt idx="192">
                  <c:v>27030</c:v>
                </c:pt>
                <c:pt idx="193">
                  <c:v>27061</c:v>
                </c:pt>
                <c:pt idx="194">
                  <c:v>27089</c:v>
                </c:pt>
                <c:pt idx="195">
                  <c:v>27120</c:v>
                </c:pt>
                <c:pt idx="196">
                  <c:v>27150</c:v>
                </c:pt>
                <c:pt idx="197">
                  <c:v>27181</c:v>
                </c:pt>
                <c:pt idx="198">
                  <c:v>27211</c:v>
                </c:pt>
                <c:pt idx="199">
                  <c:v>27242</c:v>
                </c:pt>
                <c:pt idx="200">
                  <c:v>27273</c:v>
                </c:pt>
                <c:pt idx="201">
                  <c:v>27303</c:v>
                </c:pt>
                <c:pt idx="202">
                  <c:v>27334</c:v>
                </c:pt>
                <c:pt idx="203">
                  <c:v>27364</c:v>
                </c:pt>
                <c:pt idx="204">
                  <c:v>27395</c:v>
                </c:pt>
                <c:pt idx="205">
                  <c:v>27426</c:v>
                </c:pt>
                <c:pt idx="206">
                  <c:v>27454</c:v>
                </c:pt>
                <c:pt idx="207">
                  <c:v>27485</c:v>
                </c:pt>
                <c:pt idx="208">
                  <c:v>27515</c:v>
                </c:pt>
                <c:pt idx="209">
                  <c:v>27546</c:v>
                </c:pt>
                <c:pt idx="210">
                  <c:v>27576</c:v>
                </c:pt>
                <c:pt idx="211">
                  <c:v>27607</c:v>
                </c:pt>
                <c:pt idx="212">
                  <c:v>27638</c:v>
                </c:pt>
                <c:pt idx="213">
                  <c:v>27668</c:v>
                </c:pt>
                <c:pt idx="214">
                  <c:v>27699</c:v>
                </c:pt>
                <c:pt idx="215">
                  <c:v>27729</c:v>
                </c:pt>
                <c:pt idx="216">
                  <c:v>27760</c:v>
                </c:pt>
                <c:pt idx="217">
                  <c:v>27791</c:v>
                </c:pt>
                <c:pt idx="218">
                  <c:v>27820</c:v>
                </c:pt>
                <c:pt idx="219">
                  <c:v>27851</c:v>
                </c:pt>
                <c:pt idx="220">
                  <c:v>27881</c:v>
                </c:pt>
                <c:pt idx="221">
                  <c:v>27912</c:v>
                </c:pt>
                <c:pt idx="222">
                  <c:v>27942</c:v>
                </c:pt>
                <c:pt idx="223">
                  <c:v>27973</c:v>
                </c:pt>
                <c:pt idx="224">
                  <c:v>28004</c:v>
                </c:pt>
                <c:pt idx="225">
                  <c:v>28034</c:v>
                </c:pt>
                <c:pt idx="226">
                  <c:v>28065</c:v>
                </c:pt>
                <c:pt idx="227">
                  <c:v>28095</c:v>
                </c:pt>
                <c:pt idx="228">
                  <c:v>28126</c:v>
                </c:pt>
                <c:pt idx="229">
                  <c:v>28157</c:v>
                </c:pt>
                <c:pt idx="230">
                  <c:v>28185</c:v>
                </c:pt>
                <c:pt idx="231">
                  <c:v>28216</c:v>
                </c:pt>
                <c:pt idx="232">
                  <c:v>28246</c:v>
                </c:pt>
                <c:pt idx="233">
                  <c:v>28277</c:v>
                </c:pt>
                <c:pt idx="234">
                  <c:v>28307</c:v>
                </c:pt>
                <c:pt idx="235">
                  <c:v>28338</c:v>
                </c:pt>
                <c:pt idx="236">
                  <c:v>28369</c:v>
                </c:pt>
                <c:pt idx="237">
                  <c:v>28399</c:v>
                </c:pt>
                <c:pt idx="238">
                  <c:v>28430</c:v>
                </c:pt>
                <c:pt idx="239">
                  <c:v>28460</c:v>
                </c:pt>
                <c:pt idx="240">
                  <c:v>28491</c:v>
                </c:pt>
                <c:pt idx="241">
                  <c:v>28522</c:v>
                </c:pt>
                <c:pt idx="242">
                  <c:v>28550</c:v>
                </c:pt>
                <c:pt idx="243">
                  <c:v>28581</c:v>
                </c:pt>
                <c:pt idx="244">
                  <c:v>28611</c:v>
                </c:pt>
                <c:pt idx="245">
                  <c:v>28642</c:v>
                </c:pt>
                <c:pt idx="246">
                  <c:v>28672</c:v>
                </c:pt>
                <c:pt idx="247">
                  <c:v>28703</c:v>
                </c:pt>
                <c:pt idx="248">
                  <c:v>28734</c:v>
                </c:pt>
                <c:pt idx="249">
                  <c:v>28764</c:v>
                </c:pt>
                <c:pt idx="250">
                  <c:v>28795</c:v>
                </c:pt>
                <c:pt idx="251">
                  <c:v>28825</c:v>
                </c:pt>
                <c:pt idx="252">
                  <c:v>28856</c:v>
                </c:pt>
                <c:pt idx="253">
                  <c:v>28887</c:v>
                </c:pt>
                <c:pt idx="254">
                  <c:v>28915</c:v>
                </c:pt>
                <c:pt idx="255">
                  <c:v>28946</c:v>
                </c:pt>
                <c:pt idx="256">
                  <c:v>28976</c:v>
                </c:pt>
                <c:pt idx="257">
                  <c:v>29007</c:v>
                </c:pt>
                <c:pt idx="258">
                  <c:v>29037</c:v>
                </c:pt>
                <c:pt idx="259">
                  <c:v>29068</c:v>
                </c:pt>
                <c:pt idx="260">
                  <c:v>29099</c:v>
                </c:pt>
                <c:pt idx="261">
                  <c:v>29129</c:v>
                </c:pt>
                <c:pt idx="262">
                  <c:v>29160</c:v>
                </c:pt>
                <c:pt idx="263">
                  <c:v>29190</c:v>
                </c:pt>
                <c:pt idx="264">
                  <c:v>29221</c:v>
                </c:pt>
                <c:pt idx="265">
                  <c:v>29252</c:v>
                </c:pt>
                <c:pt idx="266">
                  <c:v>29281</c:v>
                </c:pt>
                <c:pt idx="267">
                  <c:v>29312</c:v>
                </c:pt>
                <c:pt idx="268">
                  <c:v>29342</c:v>
                </c:pt>
                <c:pt idx="269">
                  <c:v>29373</c:v>
                </c:pt>
                <c:pt idx="270">
                  <c:v>29403</c:v>
                </c:pt>
                <c:pt idx="271">
                  <c:v>29434</c:v>
                </c:pt>
                <c:pt idx="272">
                  <c:v>29465</c:v>
                </c:pt>
                <c:pt idx="273">
                  <c:v>29495</c:v>
                </c:pt>
                <c:pt idx="274">
                  <c:v>29526</c:v>
                </c:pt>
                <c:pt idx="275">
                  <c:v>29556</c:v>
                </c:pt>
                <c:pt idx="276">
                  <c:v>29587</c:v>
                </c:pt>
                <c:pt idx="277">
                  <c:v>29618</c:v>
                </c:pt>
                <c:pt idx="278">
                  <c:v>29646</c:v>
                </c:pt>
                <c:pt idx="279">
                  <c:v>29677</c:v>
                </c:pt>
                <c:pt idx="280">
                  <c:v>29707</c:v>
                </c:pt>
                <c:pt idx="281">
                  <c:v>29738</c:v>
                </c:pt>
                <c:pt idx="282">
                  <c:v>29768</c:v>
                </c:pt>
                <c:pt idx="283">
                  <c:v>29799</c:v>
                </c:pt>
                <c:pt idx="284">
                  <c:v>29830</c:v>
                </c:pt>
                <c:pt idx="285">
                  <c:v>29860</c:v>
                </c:pt>
                <c:pt idx="286">
                  <c:v>29891</c:v>
                </c:pt>
                <c:pt idx="287">
                  <c:v>29921</c:v>
                </c:pt>
                <c:pt idx="288">
                  <c:v>29952</c:v>
                </c:pt>
                <c:pt idx="289">
                  <c:v>29983</c:v>
                </c:pt>
                <c:pt idx="290">
                  <c:v>30011</c:v>
                </c:pt>
                <c:pt idx="291">
                  <c:v>30042</c:v>
                </c:pt>
                <c:pt idx="292">
                  <c:v>30072</c:v>
                </c:pt>
                <c:pt idx="293">
                  <c:v>30103</c:v>
                </c:pt>
                <c:pt idx="294">
                  <c:v>30133</c:v>
                </c:pt>
                <c:pt idx="295">
                  <c:v>30164</c:v>
                </c:pt>
                <c:pt idx="296">
                  <c:v>30195</c:v>
                </c:pt>
                <c:pt idx="297">
                  <c:v>30225</c:v>
                </c:pt>
                <c:pt idx="298">
                  <c:v>30256</c:v>
                </c:pt>
                <c:pt idx="299">
                  <c:v>30286</c:v>
                </c:pt>
                <c:pt idx="300">
                  <c:v>30317</c:v>
                </c:pt>
                <c:pt idx="301">
                  <c:v>30348</c:v>
                </c:pt>
                <c:pt idx="302">
                  <c:v>30376</c:v>
                </c:pt>
                <c:pt idx="303">
                  <c:v>30407</c:v>
                </c:pt>
                <c:pt idx="304">
                  <c:v>30437</c:v>
                </c:pt>
                <c:pt idx="305">
                  <c:v>30468</c:v>
                </c:pt>
                <c:pt idx="306">
                  <c:v>30498</c:v>
                </c:pt>
                <c:pt idx="307">
                  <c:v>30529</c:v>
                </c:pt>
                <c:pt idx="308">
                  <c:v>30560</c:v>
                </c:pt>
                <c:pt idx="309">
                  <c:v>30590</c:v>
                </c:pt>
                <c:pt idx="310">
                  <c:v>30621</c:v>
                </c:pt>
                <c:pt idx="311">
                  <c:v>30651</c:v>
                </c:pt>
                <c:pt idx="312">
                  <c:v>30682</c:v>
                </c:pt>
                <c:pt idx="313">
                  <c:v>30713</c:v>
                </c:pt>
                <c:pt idx="314">
                  <c:v>30742</c:v>
                </c:pt>
                <c:pt idx="315">
                  <c:v>30773</c:v>
                </c:pt>
                <c:pt idx="316">
                  <c:v>30803</c:v>
                </c:pt>
                <c:pt idx="317">
                  <c:v>30834</c:v>
                </c:pt>
                <c:pt idx="318">
                  <c:v>30864</c:v>
                </c:pt>
                <c:pt idx="319">
                  <c:v>30895</c:v>
                </c:pt>
                <c:pt idx="320">
                  <c:v>30926</c:v>
                </c:pt>
                <c:pt idx="321">
                  <c:v>30956</c:v>
                </c:pt>
                <c:pt idx="322">
                  <c:v>30987</c:v>
                </c:pt>
                <c:pt idx="323">
                  <c:v>31017</c:v>
                </c:pt>
                <c:pt idx="324">
                  <c:v>31048</c:v>
                </c:pt>
                <c:pt idx="325">
                  <c:v>31079</c:v>
                </c:pt>
                <c:pt idx="326">
                  <c:v>31107</c:v>
                </c:pt>
                <c:pt idx="327">
                  <c:v>31138</c:v>
                </c:pt>
                <c:pt idx="328">
                  <c:v>31168</c:v>
                </c:pt>
                <c:pt idx="329">
                  <c:v>31199</c:v>
                </c:pt>
                <c:pt idx="330">
                  <c:v>31229</c:v>
                </c:pt>
                <c:pt idx="331">
                  <c:v>31260</c:v>
                </c:pt>
                <c:pt idx="332">
                  <c:v>31291</c:v>
                </c:pt>
                <c:pt idx="333">
                  <c:v>31321</c:v>
                </c:pt>
                <c:pt idx="334">
                  <c:v>31352</c:v>
                </c:pt>
                <c:pt idx="335">
                  <c:v>31382</c:v>
                </c:pt>
                <c:pt idx="336">
                  <c:v>31413</c:v>
                </c:pt>
                <c:pt idx="337">
                  <c:v>31444</c:v>
                </c:pt>
                <c:pt idx="338">
                  <c:v>31472</c:v>
                </c:pt>
                <c:pt idx="339">
                  <c:v>31503</c:v>
                </c:pt>
                <c:pt idx="340">
                  <c:v>31533</c:v>
                </c:pt>
                <c:pt idx="341">
                  <c:v>31564</c:v>
                </c:pt>
                <c:pt idx="342">
                  <c:v>31594</c:v>
                </c:pt>
                <c:pt idx="343">
                  <c:v>31625</c:v>
                </c:pt>
                <c:pt idx="344">
                  <c:v>31656</c:v>
                </c:pt>
                <c:pt idx="345">
                  <c:v>31686</c:v>
                </c:pt>
                <c:pt idx="346">
                  <c:v>31717</c:v>
                </c:pt>
                <c:pt idx="347">
                  <c:v>31747</c:v>
                </c:pt>
                <c:pt idx="348">
                  <c:v>31778</c:v>
                </c:pt>
                <c:pt idx="349">
                  <c:v>31809</c:v>
                </c:pt>
                <c:pt idx="350">
                  <c:v>31837</c:v>
                </c:pt>
                <c:pt idx="351">
                  <c:v>31868</c:v>
                </c:pt>
                <c:pt idx="352">
                  <c:v>31898</c:v>
                </c:pt>
                <c:pt idx="353">
                  <c:v>31929</c:v>
                </c:pt>
                <c:pt idx="354">
                  <c:v>31959</c:v>
                </c:pt>
                <c:pt idx="355">
                  <c:v>31990</c:v>
                </c:pt>
                <c:pt idx="356">
                  <c:v>32021</c:v>
                </c:pt>
                <c:pt idx="357">
                  <c:v>32051</c:v>
                </c:pt>
                <c:pt idx="358">
                  <c:v>32082</c:v>
                </c:pt>
                <c:pt idx="359">
                  <c:v>32112</c:v>
                </c:pt>
                <c:pt idx="360">
                  <c:v>32143</c:v>
                </c:pt>
                <c:pt idx="361">
                  <c:v>32174</c:v>
                </c:pt>
                <c:pt idx="362">
                  <c:v>32203</c:v>
                </c:pt>
                <c:pt idx="363">
                  <c:v>32234</c:v>
                </c:pt>
                <c:pt idx="364">
                  <c:v>32264</c:v>
                </c:pt>
                <c:pt idx="365">
                  <c:v>32295</c:v>
                </c:pt>
                <c:pt idx="366">
                  <c:v>32325</c:v>
                </c:pt>
                <c:pt idx="367">
                  <c:v>32356</c:v>
                </c:pt>
                <c:pt idx="368">
                  <c:v>32387</c:v>
                </c:pt>
                <c:pt idx="369">
                  <c:v>32417</c:v>
                </c:pt>
                <c:pt idx="370">
                  <c:v>32448</c:v>
                </c:pt>
                <c:pt idx="371">
                  <c:v>32478</c:v>
                </c:pt>
                <c:pt idx="372">
                  <c:v>32509</c:v>
                </c:pt>
                <c:pt idx="373">
                  <c:v>32540</c:v>
                </c:pt>
                <c:pt idx="374">
                  <c:v>32568</c:v>
                </c:pt>
                <c:pt idx="375">
                  <c:v>32599</c:v>
                </c:pt>
                <c:pt idx="376">
                  <c:v>32629</c:v>
                </c:pt>
                <c:pt idx="377">
                  <c:v>32660</c:v>
                </c:pt>
                <c:pt idx="378">
                  <c:v>32690</c:v>
                </c:pt>
                <c:pt idx="379">
                  <c:v>32721</c:v>
                </c:pt>
                <c:pt idx="380">
                  <c:v>32752</c:v>
                </c:pt>
                <c:pt idx="381">
                  <c:v>32782</c:v>
                </c:pt>
                <c:pt idx="382">
                  <c:v>32813</c:v>
                </c:pt>
                <c:pt idx="383">
                  <c:v>32843</c:v>
                </c:pt>
                <c:pt idx="384">
                  <c:v>32874</c:v>
                </c:pt>
                <c:pt idx="385">
                  <c:v>32905</c:v>
                </c:pt>
                <c:pt idx="386">
                  <c:v>32933</c:v>
                </c:pt>
                <c:pt idx="387">
                  <c:v>32964</c:v>
                </c:pt>
                <c:pt idx="388">
                  <c:v>32994</c:v>
                </c:pt>
                <c:pt idx="389">
                  <c:v>33025</c:v>
                </c:pt>
                <c:pt idx="390">
                  <c:v>33055</c:v>
                </c:pt>
                <c:pt idx="391">
                  <c:v>33086</c:v>
                </c:pt>
                <c:pt idx="392">
                  <c:v>33117</c:v>
                </c:pt>
                <c:pt idx="393">
                  <c:v>33147</c:v>
                </c:pt>
                <c:pt idx="394">
                  <c:v>33178</c:v>
                </c:pt>
                <c:pt idx="395">
                  <c:v>33208</c:v>
                </c:pt>
                <c:pt idx="396">
                  <c:v>33239</c:v>
                </c:pt>
                <c:pt idx="397">
                  <c:v>33270</c:v>
                </c:pt>
                <c:pt idx="398">
                  <c:v>33298</c:v>
                </c:pt>
                <c:pt idx="399">
                  <c:v>33329</c:v>
                </c:pt>
                <c:pt idx="400">
                  <c:v>33359</c:v>
                </c:pt>
                <c:pt idx="401">
                  <c:v>33390</c:v>
                </c:pt>
                <c:pt idx="402">
                  <c:v>33420</c:v>
                </c:pt>
                <c:pt idx="403">
                  <c:v>33451</c:v>
                </c:pt>
                <c:pt idx="404">
                  <c:v>33482</c:v>
                </c:pt>
                <c:pt idx="405">
                  <c:v>33512</c:v>
                </c:pt>
                <c:pt idx="406">
                  <c:v>33543</c:v>
                </c:pt>
                <c:pt idx="407">
                  <c:v>33573</c:v>
                </c:pt>
                <c:pt idx="408">
                  <c:v>33604</c:v>
                </c:pt>
                <c:pt idx="409">
                  <c:v>33635</c:v>
                </c:pt>
                <c:pt idx="410">
                  <c:v>33664</c:v>
                </c:pt>
                <c:pt idx="411">
                  <c:v>33695</c:v>
                </c:pt>
                <c:pt idx="412">
                  <c:v>33725</c:v>
                </c:pt>
                <c:pt idx="413">
                  <c:v>33756</c:v>
                </c:pt>
                <c:pt idx="414">
                  <c:v>33786</c:v>
                </c:pt>
                <c:pt idx="415">
                  <c:v>33817</c:v>
                </c:pt>
                <c:pt idx="416">
                  <c:v>33848</c:v>
                </c:pt>
                <c:pt idx="417">
                  <c:v>33878</c:v>
                </c:pt>
                <c:pt idx="418">
                  <c:v>33909</c:v>
                </c:pt>
                <c:pt idx="419">
                  <c:v>33939</c:v>
                </c:pt>
                <c:pt idx="420">
                  <c:v>33970</c:v>
                </c:pt>
                <c:pt idx="421">
                  <c:v>34001</c:v>
                </c:pt>
                <c:pt idx="422">
                  <c:v>34029</c:v>
                </c:pt>
                <c:pt idx="423">
                  <c:v>34060</c:v>
                </c:pt>
                <c:pt idx="424">
                  <c:v>34090</c:v>
                </c:pt>
                <c:pt idx="425">
                  <c:v>34121</c:v>
                </c:pt>
                <c:pt idx="426">
                  <c:v>34151</c:v>
                </c:pt>
                <c:pt idx="427">
                  <c:v>34182</c:v>
                </c:pt>
                <c:pt idx="428">
                  <c:v>34213</c:v>
                </c:pt>
                <c:pt idx="429">
                  <c:v>34243</c:v>
                </c:pt>
                <c:pt idx="430">
                  <c:v>34274</c:v>
                </c:pt>
                <c:pt idx="431">
                  <c:v>34304</c:v>
                </c:pt>
                <c:pt idx="432">
                  <c:v>34335</c:v>
                </c:pt>
                <c:pt idx="433">
                  <c:v>34366</c:v>
                </c:pt>
                <c:pt idx="434">
                  <c:v>34394</c:v>
                </c:pt>
                <c:pt idx="435">
                  <c:v>34425</c:v>
                </c:pt>
                <c:pt idx="436">
                  <c:v>34455</c:v>
                </c:pt>
                <c:pt idx="437">
                  <c:v>34486</c:v>
                </c:pt>
                <c:pt idx="438">
                  <c:v>34516</c:v>
                </c:pt>
                <c:pt idx="439">
                  <c:v>34547</c:v>
                </c:pt>
                <c:pt idx="440">
                  <c:v>34578</c:v>
                </c:pt>
                <c:pt idx="441">
                  <c:v>34608</c:v>
                </c:pt>
                <c:pt idx="442">
                  <c:v>34639</c:v>
                </c:pt>
                <c:pt idx="443">
                  <c:v>34669</c:v>
                </c:pt>
                <c:pt idx="444">
                  <c:v>34700</c:v>
                </c:pt>
                <c:pt idx="445">
                  <c:v>34731</c:v>
                </c:pt>
                <c:pt idx="446">
                  <c:v>34759</c:v>
                </c:pt>
                <c:pt idx="447">
                  <c:v>34790</c:v>
                </c:pt>
                <c:pt idx="448">
                  <c:v>34820</c:v>
                </c:pt>
                <c:pt idx="449">
                  <c:v>34851</c:v>
                </c:pt>
                <c:pt idx="450">
                  <c:v>34881</c:v>
                </c:pt>
                <c:pt idx="451">
                  <c:v>34912</c:v>
                </c:pt>
                <c:pt idx="452">
                  <c:v>34943</c:v>
                </c:pt>
                <c:pt idx="453">
                  <c:v>34973</c:v>
                </c:pt>
                <c:pt idx="454">
                  <c:v>35004</c:v>
                </c:pt>
                <c:pt idx="455">
                  <c:v>35034</c:v>
                </c:pt>
                <c:pt idx="456">
                  <c:v>35065</c:v>
                </c:pt>
                <c:pt idx="457">
                  <c:v>35096</c:v>
                </c:pt>
                <c:pt idx="458">
                  <c:v>35125</c:v>
                </c:pt>
                <c:pt idx="459">
                  <c:v>35156</c:v>
                </c:pt>
                <c:pt idx="460">
                  <c:v>35186</c:v>
                </c:pt>
                <c:pt idx="461">
                  <c:v>35217</c:v>
                </c:pt>
                <c:pt idx="462">
                  <c:v>35247</c:v>
                </c:pt>
                <c:pt idx="463">
                  <c:v>35278</c:v>
                </c:pt>
                <c:pt idx="464">
                  <c:v>35309</c:v>
                </c:pt>
                <c:pt idx="465">
                  <c:v>35339</c:v>
                </c:pt>
                <c:pt idx="466">
                  <c:v>35370</c:v>
                </c:pt>
                <c:pt idx="467">
                  <c:v>35400</c:v>
                </c:pt>
                <c:pt idx="468">
                  <c:v>35431</c:v>
                </c:pt>
                <c:pt idx="469">
                  <c:v>35462</c:v>
                </c:pt>
                <c:pt idx="470">
                  <c:v>35490</c:v>
                </c:pt>
                <c:pt idx="471">
                  <c:v>35521</c:v>
                </c:pt>
                <c:pt idx="472">
                  <c:v>35551</c:v>
                </c:pt>
                <c:pt idx="473">
                  <c:v>35582</c:v>
                </c:pt>
                <c:pt idx="474">
                  <c:v>35612</c:v>
                </c:pt>
                <c:pt idx="475">
                  <c:v>35643</c:v>
                </c:pt>
                <c:pt idx="476">
                  <c:v>35674</c:v>
                </c:pt>
                <c:pt idx="477">
                  <c:v>35704</c:v>
                </c:pt>
                <c:pt idx="478">
                  <c:v>35735</c:v>
                </c:pt>
                <c:pt idx="479">
                  <c:v>35765</c:v>
                </c:pt>
                <c:pt idx="480">
                  <c:v>35796</c:v>
                </c:pt>
                <c:pt idx="481">
                  <c:v>35827</c:v>
                </c:pt>
                <c:pt idx="482">
                  <c:v>35855</c:v>
                </c:pt>
                <c:pt idx="483">
                  <c:v>35886</c:v>
                </c:pt>
                <c:pt idx="484">
                  <c:v>35916</c:v>
                </c:pt>
                <c:pt idx="485">
                  <c:v>35947</c:v>
                </c:pt>
                <c:pt idx="486">
                  <c:v>35977</c:v>
                </c:pt>
                <c:pt idx="487">
                  <c:v>36008</c:v>
                </c:pt>
                <c:pt idx="488">
                  <c:v>36039</c:v>
                </c:pt>
                <c:pt idx="489">
                  <c:v>36069</c:v>
                </c:pt>
                <c:pt idx="490">
                  <c:v>36100</c:v>
                </c:pt>
                <c:pt idx="491">
                  <c:v>36130</c:v>
                </c:pt>
                <c:pt idx="492">
                  <c:v>36161</c:v>
                </c:pt>
                <c:pt idx="493">
                  <c:v>36192</c:v>
                </c:pt>
                <c:pt idx="494">
                  <c:v>36220</c:v>
                </c:pt>
                <c:pt idx="495">
                  <c:v>36251</c:v>
                </c:pt>
                <c:pt idx="496">
                  <c:v>36281</c:v>
                </c:pt>
                <c:pt idx="497">
                  <c:v>36312</c:v>
                </c:pt>
                <c:pt idx="498">
                  <c:v>36342</c:v>
                </c:pt>
                <c:pt idx="499">
                  <c:v>36373</c:v>
                </c:pt>
                <c:pt idx="500">
                  <c:v>36404</c:v>
                </c:pt>
                <c:pt idx="501">
                  <c:v>36434</c:v>
                </c:pt>
                <c:pt idx="502">
                  <c:v>36465</c:v>
                </c:pt>
                <c:pt idx="503">
                  <c:v>36495</c:v>
                </c:pt>
                <c:pt idx="504">
                  <c:v>36526</c:v>
                </c:pt>
                <c:pt idx="505">
                  <c:v>36557</c:v>
                </c:pt>
                <c:pt idx="506">
                  <c:v>36586</c:v>
                </c:pt>
                <c:pt idx="507">
                  <c:v>36617</c:v>
                </c:pt>
                <c:pt idx="508">
                  <c:v>36647</c:v>
                </c:pt>
                <c:pt idx="509">
                  <c:v>36678</c:v>
                </c:pt>
                <c:pt idx="510">
                  <c:v>36708</c:v>
                </c:pt>
                <c:pt idx="511">
                  <c:v>36739</c:v>
                </c:pt>
                <c:pt idx="512">
                  <c:v>36770</c:v>
                </c:pt>
                <c:pt idx="513">
                  <c:v>36800</c:v>
                </c:pt>
                <c:pt idx="514">
                  <c:v>36831</c:v>
                </c:pt>
                <c:pt idx="515">
                  <c:v>36861</c:v>
                </c:pt>
                <c:pt idx="516">
                  <c:v>36892</c:v>
                </c:pt>
                <c:pt idx="517">
                  <c:v>36923</c:v>
                </c:pt>
                <c:pt idx="518">
                  <c:v>36951</c:v>
                </c:pt>
                <c:pt idx="519">
                  <c:v>36982</c:v>
                </c:pt>
                <c:pt idx="520">
                  <c:v>37012</c:v>
                </c:pt>
                <c:pt idx="521">
                  <c:v>37043</c:v>
                </c:pt>
                <c:pt idx="522">
                  <c:v>37073</c:v>
                </c:pt>
                <c:pt idx="523">
                  <c:v>37104</c:v>
                </c:pt>
                <c:pt idx="524">
                  <c:v>37135</c:v>
                </c:pt>
                <c:pt idx="525">
                  <c:v>37165</c:v>
                </c:pt>
                <c:pt idx="526">
                  <c:v>37196</c:v>
                </c:pt>
                <c:pt idx="527">
                  <c:v>37226</c:v>
                </c:pt>
                <c:pt idx="528">
                  <c:v>37257</c:v>
                </c:pt>
                <c:pt idx="529">
                  <c:v>37288</c:v>
                </c:pt>
                <c:pt idx="530">
                  <c:v>37316</c:v>
                </c:pt>
                <c:pt idx="531">
                  <c:v>37347</c:v>
                </c:pt>
                <c:pt idx="532">
                  <c:v>37377</c:v>
                </c:pt>
                <c:pt idx="533">
                  <c:v>37408</c:v>
                </c:pt>
                <c:pt idx="534">
                  <c:v>37438</c:v>
                </c:pt>
                <c:pt idx="535">
                  <c:v>37469</c:v>
                </c:pt>
                <c:pt idx="536">
                  <c:v>37500</c:v>
                </c:pt>
                <c:pt idx="537">
                  <c:v>37530</c:v>
                </c:pt>
                <c:pt idx="538">
                  <c:v>37561</c:v>
                </c:pt>
                <c:pt idx="539">
                  <c:v>37591</c:v>
                </c:pt>
                <c:pt idx="540">
                  <c:v>37622</c:v>
                </c:pt>
                <c:pt idx="541">
                  <c:v>37653</c:v>
                </c:pt>
                <c:pt idx="542">
                  <c:v>37681</c:v>
                </c:pt>
                <c:pt idx="543">
                  <c:v>37712</c:v>
                </c:pt>
                <c:pt idx="544">
                  <c:v>37742</c:v>
                </c:pt>
                <c:pt idx="545">
                  <c:v>37773</c:v>
                </c:pt>
                <c:pt idx="546">
                  <c:v>37803</c:v>
                </c:pt>
                <c:pt idx="547">
                  <c:v>37834</c:v>
                </c:pt>
                <c:pt idx="548">
                  <c:v>37865</c:v>
                </c:pt>
                <c:pt idx="549">
                  <c:v>37895</c:v>
                </c:pt>
                <c:pt idx="550">
                  <c:v>37926</c:v>
                </c:pt>
                <c:pt idx="551">
                  <c:v>37956</c:v>
                </c:pt>
                <c:pt idx="552">
                  <c:v>37987</c:v>
                </c:pt>
                <c:pt idx="553">
                  <c:v>38018</c:v>
                </c:pt>
                <c:pt idx="554">
                  <c:v>38047</c:v>
                </c:pt>
                <c:pt idx="555">
                  <c:v>38078</c:v>
                </c:pt>
                <c:pt idx="556">
                  <c:v>38108</c:v>
                </c:pt>
                <c:pt idx="557">
                  <c:v>38139</c:v>
                </c:pt>
                <c:pt idx="558">
                  <c:v>38169</c:v>
                </c:pt>
                <c:pt idx="559">
                  <c:v>38200</c:v>
                </c:pt>
                <c:pt idx="560">
                  <c:v>38231</c:v>
                </c:pt>
                <c:pt idx="561">
                  <c:v>38261</c:v>
                </c:pt>
                <c:pt idx="562">
                  <c:v>38292</c:v>
                </c:pt>
                <c:pt idx="563">
                  <c:v>38322</c:v>
                </c:pt>
                <c:pt idx="564">
                  <c:v>38353</c:v>
                </c:pt>
                <c:pt idx="565">
                  <c:v>38384</c:v>
                </c:pt>
                <c:pt idx="566">
                  <c:v>38412</c:v>
                </c:pt>
                <c:pt idx="567">
                  <c:v>38443</c:v>
                </c:pt>
                <c:pt idx="568">
                  <c:v>38473</c:v>
                </c:pt>
                <c:pt idx="569">
                  <c:v>38504</c:v>
                </c:pt>
                <c:pt idx="570">
                  <c:v>38534</c:v>
                </c:pt>
                <c:pt idx="571">
                  <c:v>38565</c:v>
                </c:pt>
                <c:pt idx="572">
                  <c:v>38596</c:v>
                </c:pt>
                <c:pt idx="573">
                  <c:v>38626</c:v>
                </c:pt>
                <c:pt idx="574">
                  <c:v>38657</c:v>
                </c:pt>
                <c:pt idx="575">
                  <c:v>38687</c:v>
                </c:pt>
                <c:pt idx="576">
                  <c:v>38718</c:v>
                </c:pt>
                <c:pt idx="577">
                  <c:v>38749</c:v>
                </c:pt>
                <c:pt idx="578">
                  <c:v>38777</c:v>
                </c:pt>
                <c:pt idx="579">
                  <c:v>38808</c:v>
                </c:pt>
                <c:pt idx="580">
                  <c:v>38838</c:v>
                </c:pt>
                <c:pt idx="581">
                  <c:v>38869</c:v>
                </c:pt>
                <c:pt idx="582">
                  <c:v>38899</c:v>
                </c:pt>
                <c:pt idx="583">
                  <c:v>38930</c:v>
                </c:pt>
                <c:pt idx="584">
                  <c:v>38961</c:v>
                </c:pt>
                <c:pt idx="585">
                  <c:v>38991</c:v>
                </c:pt>
                <c:pt idx="586">
                  <c:v>39022</c:v>
                </c:pt>
                <c:pt idx="587">
                  <c:v>39052</c:v>
                </c:pt>
                <c:pt idx="588">
                  <c:v>39083</c:v>
                </c:pt>
                <c:pt idx="589">
                  <c:v>39114</c:v>
                </c:pt>
                <c:pt idx="590">
                  <c:v>39142</c:v>
                </c:pt>
                <c:pt idx="591">
                  <c:v>39173</c:v>
                </c:pt>
                <c:pt idx="592">
                  <c:v>39203</c:v>
                </c:pt>
                <c:pt idx="593">
                  <c:v>39234</c:v>
                </c:pt>
                <c:pt idx="594">
                  <c:v>39264</c:v>
                </c:pt>
                <c:pt idx="595">
                  <c:v>39295</c:v>
                </c:pt>
                <c:pt idx="596">
                  <c:v>39326</c:v>
                </c:pt>
                <c:pt idx="597">
                  <c:v>39356</c:v>
                </c:pt>
                <c:pt idx="598">
                  <c:v>39387</c:v>
                </c:pt>
                <c:pt idx="599">
                  <c:v>39417</c:v>
                </c:pt>
                <c:pt idx="600">
                  <c:v>39448</c:v>
                </c:pt>
                <c:pt idx="601">
                  <c:v>39479</c:v>
                </c:pt>
                <c:pt idx="602">
                  <c:v>39508</c:v>
                </c:pt>
                <c:pt idx="603">
                  <c:v>39539</c:v>
                </c:pt>
                <c:pt idx="604">
                  <c:v>39569</c:v>
                </c:pt>
                <c:pt idx="605">
                  <c:v>39600</c:v>
                </c:pt>
                <c:pt idx="606">
                  <c:v>39630</c:v>
                </c:pt>
                <c:pt idx="607">
                  <c:v>39661</c:v>
                </c:pt>
                <c:pt idx="608">
                  <c:v>39692</c:v>
                </c:pt>
                <c:pt idx="609">
                  <c:v>39722</c:v>
                </c:pt>
                <c:pt idx="610">
                  <c:v>39753</c:v>
                </c:pt>
                <c:pt idx="611">
                  <c:v>39783</c:v>
                </c:pt>
                <c:pt idx="612">
                  <c:v>39814</c:v>
                </c:pt>
                <c:pt idx="613">
                  <c:v>39845</c:v>
                </c:pt>
                <c:pt idx="614">
                  <c:v>39873</c:v>
                </c:pt>
                <c:pt idx="615">
                  <c:v>39904</c:v>
                </c:pt>
                <c:pt idx="616">
                  <c:v>39934</c:v>
                </c:pt>
                <c:pt idx="617">
                  <c:v>39965</c:v>
                </c:pt>
                <c:pt idx="618">
                  <c:v>39995</c:v>
                </c:pt>
                <c:pt idx="619">
                  <c:v>40026</c:v>
                </c:pt>
                <c:pt idx="620">
                  <c:v>40057</c:v>
                </c:pt>
                <c:pt idx="621">
                  <c:v>40087</c:v>
                </c:pt>
                <c:pt idx="622">
                  <c:v>40118</c:v>
                </c:pt>
                <c:pt idx="623">
                  <c:v>40148</c:v>
                </c:pt>
                <c:pt idx="624">
                  <c:v>40179</c:v>
                </c:pt>
                <c:pt idx="625">
                  <c:v>40210</c:v>
                </c:pt>
                <c:pt idx="626">
                  <c:v>40238</c:v>
                </c:pt>
                <c:pt idx="627">
                  <c:v>40269</c:v>
                </c:pt>
                <c:pt idx="628">
                  <c:v>40299</c:v>
                </c:pt>
                <c:pt idx="629">
                  <c:v>40330</c:v>
                </c:pt>
                <c:pt idx="630">
                  <c:v>40360</c:v>
                </c:pt>
                <c:pt idx="631">
                  <c:v>40391</c:v>
                </c:pt>
                <c:pt idx="632">
                  <c:v>40422</c:v>
                </c:pt>
                <c:pt idx="633">
                  <c:v>40452</c:v>
                </c:pt>
                <c:pt idx="634">
                  <c:v>40483</c:v>
                </c:pt>
                <c:pt idx="635">
                  <c:v>40513</c:v>
                </c:pt>
                <c:pt idx="636">
                  <c:v>40544</c:v>
                </c:pt>
                <c:pt idx="637">
                  <c:v>40575</c:v>
                </c:pt>
                <c:pt idx="638">
                  <c:v>40603</c:v>
                </c:pt>
                <c:pt idx="639">
                  <c:v>40634</c:v>
                </c:pt>
                <c:pt idx="640">
                  <c:v>40664</c:v>
                </c:pt>
                <c:pt idx="641">
                  <c:v>40695</c:v>
                </c:pt>
                <c:pt idx="642">
                  <c:v>40725</c:v>
                </c:pt>
                <c:pt idx="643">
                  <c:v>40756</c:v>
                </c:pt>
                <c:pt idx="644">
                  <c:v>40787</c:v>
                </c:pt>
                <c:pt idx="645">
                  <c:v>40817</c:v>
                </c:pt>
                <c:pt idx="646">
                  <c:v>40848</c:v>
                </c:pt>
                <c:pt idx="647">
                  <c:v>40878</c:v>
                </c:pt>
                <c:pt idx="648">
                  <c:v>40909</c:v>
                </c:pt>
                <c:pt idx="649">
                  <c:v>40940</c:v>
                </c:pt>
                <c:pt idx="650">
                  <c:v>40969</c:v>
                </c:pt>
                <c:pt idx="651">
                  <c:v>41000</c:v>
                </c:pt>
                <c:pt idx="652">
                  <c:v>41030</c:v>
                </c:pt>
                <c:pt idx="653">
                  <c:v>41061</c:v>
                </c:pt>
                <c:pt idx="654">
                  <c:v>41091</c:v>
                </c:pt>
                <c:pt idx="655">
                  <c:v>41122</c:v>
                </c:pt>
                <c:pt idx="656">
                  <c:v>41153</c:v>
                </c:pt>
                <c:pt idx="657">
                  <c:v>41183</c:v>
                </c:pt>
                <c:pt idx="658">
                  <c:v>41214</c:v>
                </c:pt>
                <c:pt idx="659">
                  <c:v>41244</c:v>
                </c:pt>
                <c:pt idx="660">
                  <c:v>41275</c:v>
                </c:pt>
                <c:pt idx="661">
                  <c:v>41306</c:v>
                </c:pt>
                <c:pt idx="662">
                  <c:v>41334</c:v>
                </c:pt>
                <c:pt idx="663">
                  <c:v>41365</c:v>
                </c:pt>
                <c:pt idx="664">
                  <c:v>41395</c:v>
                </c:pt>
                <c:pt idx="665">
                  <c:v>41426</c:v>
                </c:pt>
                <c:pt idx="666">
                  <c:v>41456</c:v>
                </c:pt>
                <c:pt idx="667">
                  <c:v>41487</c:v>
                </c:pt>
                <c:pt idx="668">
                  <c:v>41518</c:v>
                </c:pt>
                <c:pt idx="669">
                  <c:v>41548</c:v>
                </c:pt>
                <c:pt idx="670">
                  <c:v>41579</c:v>
                </c:pt>
                <c:pt idx="671">
                  <c:v>41609</c:v>
                </c:pt>
                <c:pt idx="672">
                  <c:v>41640</c:v>
                </c:pt>
                <c:pt idx="673">
                  <c:v>41671</c:v>
                </c:pt>
                <c:pt idx="674">
                  <c:v>41699</c:v>
                </c:pt>
                <c:pt idx="675">
                  <c:v>41730</c:v>
                </c:pt>
                <c:pt idx="676">
                  <c:v>41760</c:v>
                </c:pt>
                <c:pt idx="677">
                  <c:v>41791</c:v>
                </c:pt>
                <c:pt idx="678">
                  <c:v>41821</c:v>
                </c:pt>
                <c:pt idx="679">
                  <c:v>41852</c:v>
                </c:pt>
                <c:pt idx="680">
                  <c:v>41883</c:v>
                </c:pt>
                <c:pt idx="681">
                  <c:v>41913</c:v>
                </c:pt>
                <c:pt idx="682">
                  <c:v>41944</c:v>
                </c:pt>
                <c:pt idx="683">
                  <c:v>41974</c:v>
                </c:pt>
                <c:pt idx="684">
                  <c:v>42005</c:v>
                </c:pt>
                <c:pt idx="685">
                  <c:v>42036</c:v>
                </c:pt>
                <c:pt idx="686">
                  <c:v>42064</c:v>
                </c:pt>
                <c:pt idx="687">
                  <c:v>42095</c:v>
                </c:pt>
                <c:pt idx="688">
                  <c:v>42125</c:v>
                </c:pt>
                <c:pt idx="689">
                  <c:v>42156</c:v>
                </c:pt>
                <c:pt idx="690">
                  <c:v>42186</c:v>
                </c:pt>
                <c:pt idx="691">
                  <c:v>42217</c:v>
                </c:pt>
                <c:pt idx="692">
                  <c:v>42248</c:v>
                </c:pt>
                <c:pt idx="693">
                  <c:v>42278</c:v>
                </c:pt>
                <c:pt idx="694">
                  <c:v>42309</c:v>
                </c:pt>
                <c:pt idx="695">
                  <c:v>42339</c:v>
                </c:pt>
                <c:pt idx="696">
                  <c:v>42370</c:v>
                </c:pt>
                <c:pt idx="697">
                  <c:v>42401</c:v>
                </c:pt>
                <c:pt idx="698">
                  <c:v>42430</c:v>
                </c:pt>
                <c:pt idx="699">
                  <c:v>42461</c:v>
                </c:pt>
                <c:pt idx="700">
                  <c:v>42491</c:v>
                </c:pt>
                <c:pt idx="701">
                  <c:v>42522</c:v>
                </c:pt>
                <c:pt idx="702">
                  <c:v>42552</c:v>
                </c:pt>
                <c:pt idx="703">
                  <c:v>42583</c:v>
                </c:pt>
                <c:pt idx="704">
                  <c:v>42614</c:v>
                </c:pt>
                <c:pt idx="705">
                  <c:v>42644</c:v>
                </c:pt>
                <c:pt idx="706">
                  <c:v>42675</c:v>
                </c:pt>
                <c:pt idx="707">
                  <c:v>42705</c:v>
                </c:pt>
                <c:pt idx="708">
                  <c:v>42736</c:v>
                </c:pt>
                <c:pt idx="709">
                  <c:v>42767</c:v>
                </c:pt>
                <c:pt idx="710">
                  <c:v>42795</c:v>
                </c:pt>
                <c:pt idx="711">
                  <c:v>42826</c:v>
                </c:pt>
                <c:pt idx="712">
                  <c:v>42856</c:v>
                </c:pt>
                <c:pt idx="713">
                  <c:v>42887</c:v>
                </c:pt>
                <c:pt idx="714">
                  <c:v>42917</c:v>
                </c:pt>
                <c:pt idx="715">
                  <c:v>42948</c:v>
                </c:pt>
                <c:pt idx="716">
                  <c:v>42979</c:v>
                </c:pt>
                <c:pt idx="717">
                  <c:v>43009</c:v>
                </c:pt>
                <c:pt idx="718">
                  <c:v>43040</c:v>
                </c:pt>
                <c:pt idx="719">
                  <c:v>43070</c:v>
                </c:pt>
                <c:pt idx="720">
                  <c:v>43101</c:v>
                </c:pt>
                <c:pt idx="721">
                  <c:v>43132</c:v>
                </c:pt>
                <c:pt idx="722">
                  <c:v>43160</c:v>
                </c:pt>
                <c:pt idx="723">
                  <c:v>43191</c:v>
                </c:pt>
                <c:pt idx="724">
                  <c:v>43221</c:v>
                </c:pt>
                <c:pt idx="725">
                  <c:v>43252</c:v>
                </c:pt>
                <c:pt idx="726">
                  <c:v>43282</c:v>
                </c:pt>
                <c:pt idx="727">
                  <c:v>43313</c:v>
                </c:pt>
                <c:pt idx="728">
                  <c:v>43344</c:v>
                </c:pt>
                <c:pt idx="729">
                  <c:v>43374</c:v>
                </c:pt>
                <c:pt idx="730">
                  <c:v>43405</c:v>
                </c:pt>
                <c:pt idx="731">
                  <c:v>43435</c:v>
                </c:pt>
                <c:pt idx="732">
                  <c:v>43466</c:v>
                </c:pt>
                <c:pt idx="733">
                  <c:v>43497</c:v>
                </c:pt>
                <c:pt idx="734">
                  <c:v>43525</c:v>
                </c:pt>
                <c:pt idx="735">
                  <c:v>43556</c:v>
                </c:pt>
                <c:pt idx="736">
                  <c:v>43586</c:v>
                </c:pt>
                <c:pt idx="737">
                  <c:v>43617</c:v>
                </c:pt>
                <c:pt idx="738">
                  <c:v>43647</c:v>
                </c:pt>
                <c:pt idx="739">
                  <c:v>43678</c:v>
                </c:pt>
                <c:pt idx="740">
                  <c:v>43709</c:v>
                </c:pt>
                <c:pt idx="741">
                  <c:v>43739</c:v>
                </c:pt>
                <c:pt idx="742">
                  <c:v>43770</c:v>
                </c:pt>
                <c:pt idx="743">
                  <c:v>43800</c:v>
                </c:pt>
                <c:pt idx="744">
                  <c:v>43831</c:v>
                </c:pt>
                <c:pt idx="745">
                  <c:v>43862</c:v>
                </c:pt>
                <c:pt idx="746">
                  <c:v>43891</c:v>
                </c:pt>
                <c:pt idx="747">
                  <c:v>43922</c:v>
                </c:pt>
                <c:pt idx="748">
                  <c:v>43952</c:v>
                </c:pt>
                <c:pt idx="749">
                  <c:v>43983</c:v>
                </c:pt>
                <c:pt idx="750">
                  <c:v>44013</c:v>
                </c:pt>
                <c:pt idx="751">
                  <c:v>44044</c:v>
                </c:pt>
                <c:pt idx="752">
                  <c:v>44075</c:v>
                </c:pt>
                <c:pt idx="753">
                  <c:v>44105</c:v>
                </c:pt>
                <c:pt idx="754">
                  <c:v>44136</c:v>
                </c:pt>
                <c:pt idx="755">
                  <c:v>44166</c:v>
                </c:pt>
                <c:pt idx="756">
                  <c:v>44197</c:v>
                </c:pt>
                <c:pt idx="757">
                  <c:v>44228</c:v>
                </c:pt>
                <c:pt idx="758">
                  <c:v>44256</c:v>
                </c:pt>
                <c:pt idx="759">
                  <c:v>44287</c:v>
                </c:pt>
                <c:pt idx="760">
                  <c:v>44317</c:v>
                </c:pt>
                <c:pt idx="761">
                  <c:v>44348</c:v>
                </c:pt>
                <c:pt idx="762">
                  <c:v>44378</c:v>
                </c:pt>
                <c:pt idx="763">
                  <c:v>44409</c:v>
                </c:pt>
                <c:pt idx="764">
                  <c:v>44440</c:v>
                </c:pt>
                <c:pt idx="765">
                  <c:v>44470</c:v>
                </c:pt>
                <c:pt idx="766">
                  <c:v>44501</c:v>
                </c:pt>
                <c:pt idx="767">
                  <c:v>44531</c:v>
                </c:pt>
                <c:pt idx="768">
                  <c:v>44562</c:v>
                </c:pt>
                <c:pt idx="769">
                  <c:v>44593</c:v>
                </c:pt>
                <c:pt idx="770">
                  <c:v>44621</c:v>
                </c:pt>
                <c:pt idx="771">
                  <c:v>44652</c:v>
                </c:pt>
                <c:pt idx="772">
                  <c:v>44682</c:v>
                </c:pt>
                <c:pt idx="773">
                  <c:v>44713</c:v>
                </c:pt>
                <c:pt idx="774">
                  <c:v>44743</c:v>
                </c:pt>
                <c:pt idx="775">
                  <c:v>44774</c:v>
                </c:pt>
                <c:pt idx="776">
                  <c:v>44805</c:v>
                </c:pt>
                <c:pt idx="777">
                  <c:v>44835</c:v>
                </c:pt>
                <c:pt idx="778">
                  <c:v>44866</c:v>
                </c:pt>
                <c:pt idx="779">
                  <c:v>44896</c:v>
                </c:pt>
                <c:pt idx="780">
                  <c:v>44927</c:v>
                </c:pt>
                <c:pt idx="781">
                  <c:v>44958</c:v>
                </c:pt>
                <c:pt idx="782">
                  <c:v>44986</c:v>
                </c:pt>
                <c:pt idx="783">
                  <c:v>45017</c:v>
                </c:pt>
                <c:pt idx="784">
                  <c:v>45047</c:v>
                </c:pt>
                <c:pt idx="785">
                  <c:v>45078</c:v>
                </c:pt>
                <c:pt idx="786">
                  <c:v>45108</c:v>
                </c:pt>
                <c:pt idx="787">
                  <c:v>45139</c:v>
                </c:pt>
                <c:pt idx="788">
                  <c:v>45170</c:v>
                </c:pt>
                <c:pt idx="789">
                  <c:v>45200</c:v>
                </c:pt>
                <c:pt idx="790">
                  <c:v>45231</c:v>
                </c:pt>
                <c:pt idx="791">
                  <c:v>45261</c:v>
                </c:pt>
                <c:pt idx="792">
                  <c:v>45292</c:v>
                </c:pt>
                <c:pt idx="793">
                  <c:v>45323</c:v>
                </c:pt>
                <c:pt idx="794">
                  <c:v>45352</c:v>
                </c:pt>
                <c:pt idx="795">
                  <c:v>45383</c:v>
                </c:pt>
                <c:pt idx="796">
                  <c:v>45413</c:v>
                </c:pt>
                <c:pt idx="797">
                  <c:v>45444</c:v>
                </c:pt>
                <c:pt idx="798">
                  <c:v>45474</c:v>
                </c:pt>
                <c:pt idx="799">
                  <c:v>45505</c:v>
                </c:pt>
                <c:pt idx="800">
                  <c:v>45536</c:v>
                </c:pt>
                <c:pt idx="801">
                  <c:v>45566</c:v>
                </c:pt>
                <c:pt idx="802">
                  <c:v>45597</c:v>
                </c:pt>
                <c:pt idx="803">
                  <c:v>45627</c:v>
                </c:pt>
                <c:pt idx="804">
                  <c:v>45658</c:v>
                </c:pt>
                <c:pt idx="805">
                  <c:v>45689</c:v>
                </c:pt>
                <c:pt idx="806">
                  <c:v>45717</c:v>
                </c:pt>
                <c:pt idx="807">
                  <c:v>45748</c:v>
                </c:pt>
                <c:pt idx="808">
                  <c:v>45778</c:v>
                </c:pt>
                <c:pt idx="809">
                  <c:v>45809</c:v>
                </c:pt>
                <c:pt idx="810">
                  <c:v>45839</c:v>
                </c:pt>
                <c:pt idx="811">
                  <c:v>45870</c:v>
                </c:pt>
                <c:pt idx="812">
                  <c:v>45901</c:v>
                </c:pt>
                <c:pt idx="813">
                  <c:v>45931</c:v>
                </c:pt>
                <c:pt idx="814">
                  <c:v>45962</c:v>
                </c:pt>
                <c:pt idx="815">
                  <c:v>45992</c:v>
                </c:pt>
                <c:pt idx="816">
                  <c:v>46023</c:v>
                </c:pt>
                <c:pt idx="817">
                  <c:v>46054</c:v>
                </c:pt>
                <c:pt idx="818">
                  <c:v>46082</c:v>
                </c:pt>
                <c:pt idx="819">
                  <c:v>46113</c:v>
                </c:pt>
                <c:pt idx="820">
                  <c:v>46143</c:v>
                </c:pt>
                <c:pt idx="821">
                  <c:v>46174</c:v>
                </c:pt>
                <c:pt idx="822">
                  <c:v>46204</c:v>
                </c:pt>
                <c:pt idx="823">
                  <c:v>46235</c:v>
                </c:pt>
                <c:pt idx="824">
                  <c:v>46266</c:v>
                </c:pt>
                <c:pt idx="825">
                  <c:v>46296</c:v>
                </c:pt>
                <c:pt idx="826">
                  <c:v>46327</c:v>
                </c:pt>
                <c:pt idx="827">
                  <c:v>46357</c:v>
                </c:pt>
                <c:pt idx="828">
                  <c:v>46388</c:v>
                </c:pt>
                <c:pt idx="829">
                  <c:v>46419</c:v>
                </c:pt>
                <c:pt idx="830">
                  <c:v>46447</c:v>
                </c:pt>
                <c:pt idx="831">
                  <c:v>46478</c:v>
                </c:pt>
                <c:pt idx="832">
                  <c:v>46508</c:v>
                </c:pt>
                <c:pt idx="833">
                  <c:v>46539</c:v>
                </c:pt>
                <c:pt idx="834">
                  <c:v>46569</c:v>
                </c:pt>
                <c:pt idx="835">
                  <c:v>46600</c:v>
                </c:pt>
                <c:pt idx="836">
                  <c:v>46631</c:v>
                </c:pt>
                <c:pt idx="837">
                  <c:v>46661</c:v>
                </c:pt>
                <c:pt idx="838">
                  <c:v>46692</c:v>
                </c:pt>
                <c:pt idx="839">
                  <c:v>46722</c:v>
                </c:pt>
                <c:pt idx="840">
                  <c:v>46753</c:v>
                </c:pt>
                <c:pt idx="841">
                  <c:v>46784</c:v>
                </c:pt>
                <c:pt idx="842">
                  <c:v>46813</c:v>
                </c:pt>
                <c:pt idx="843">
                  <c:v>46844</c:v>
                </c:pt>
                <c:pt idx="844">
                  <c:v>46874</c:v>
                </c:pt>
                <c:pt idx="845">
                  <c:v>46905</c:v>
                </c:pt>
                <c:pt idx="846">
                  <c:v>46935</c:v>
                </c:pt>
                <c:pt idx="847">
                  <c:v>46966</c:v>
                </c:pt>
                <c:pt idx="848">
                  <c:v>46997</c:v>
                </c:pt>
                <c:pt idx="849">
                  <c:v>47027</c:v>
                </c:pt>
                <c:pt idx="850">
                  <c:v>47058</c:v>
                </c:pt>
                <c:pt idx="851">
                  <c:v>47088</c:v>
                </c:pt>
                <c:pt idx="852">
                  <c:v>47119</c:v>
                </c:pt>
                <c:pt idx="853">
                  <c:v>47150</c:v>
                </c:pt>
                <c:pt idx="854">
                  <c:v>47178</c:v>
                </c:pt>
                <c:pt idx="855">
                  <c:v>47209</c:v>
                </c:pt>
                <c:pt idx="856">
                  <c:v>47239</c:v>
                </c:pt>
                <c:pt idx="857">
                  <c:v>47270</c:v>
                </c:pt>
                <c:pt idx="858">
                  <c:v>47300</c:v>
                </c:pt>
                <c:pt idx="859">
                  <c:v>47331</c:v>
                </c:pt>
                <c:pt idx="860">
                  <c:v>47362</c:v>
                </c:pt>
                <c:pt idx="861">
                  <c:v>47392</c:v>
                </c:pt>
                <c:pt idx="862">
                  <c:v>47423</c:v>
                </c:pt>
                <c:pt idx="863">
                  <c:v>47453</c:v>
                </c:pt>
                <c:pt idx="864">
                  <c:v>47484</c:v>
                </c:pt>
                <c:pt idx="865">
                  <c:v>47515</c:v>
                </c:pt>
                <c:pt idx="866">
                  <c:v>47543</c:v>
                </c:pt>
                <c:pt idx="867">
                  <c:v>47574</c:v>
                </c:pt>
                <c:pt idx="868">
                  <c:v>47604</c:v>
                </c:pt>
                <c:pt idx="869">
                  <c:v>47635</c:v>
                </c:pt>
                <c:pt idx="870">
                  <c:v>47665</c:v>
                </c:pt>
                <c:pt idx="871">
                  <c:v>47696</c:v>
                </c:pt>
                <c:pt idx="872">
                  <c:v>47727</c:v>
                </c:pt>
                <c:pt idx="873">
                  <c:v>47757</c:v>
                </c:pt>
                <c:pt idx="874">
                  <c:v>47788</c:v>
                </c:pt>
                <c:pt idx="875">
                  <c:v>47818</c:v>
                </c:pt>
                <c:pt idx="876">
                  <c:v>47849</c:v>
                </c:pt>
                <c:pt idx="877">
                  <c:v>47880</c:v>
                </c:pt>
                <c:pt idx="878">
                  <c:v>47908</c:v>
                </c:pt>
                <c:pt idx="879">
                  <c:v>47939</c:v>
                </c:pt>
                <c:pt idx="880">
                  <c:v>47969</c:v>
                </c:pt>
                <c:pt idx="881">
                  <c:v>48000</c:v>
                </c:pt>
                <c:pt idx="882">
                  <c:v>48030</c:v>
                </c:pt>
                <c:pt idx="883">
                  <c:v>48061</c:v>
                </c:pt>
                <c:pt idx="884">
                  <c:v>48092</c:v>
                </c:pt>
                <c:pt idx="885">
                  <c:v>48122</c:v>
                </c:pt>
                <c:pt idx="886">
                  <c:v>48153</c:v>
                </c:pt>
                <c:pt idx="887">
                  <c:v>48183</c:v>
                </c:pt>
                <c:pt idx="888">
                  <c:v>48214</c:v>
                </c:pt>
                <c:pt idx="889">
                  <c:v>48245</c:v>
                </c:pt>
                <c:pt idx="890">
                  <c:v>48274</c:v>
                </c:pt>
                <c:pt idx="891">
                  <c:v>48305</c:v>
                </c:pt>
                <c:pt idx="892">
                  <c:v>48335</c:v>
                </c:pt>
                <c:pt idx="893">
                  <c:v>48366</c:v>
                </c:pt>
                <c:pt idx="894">
                  <c:v>48396</c:v>
                </c:pt>
                <c:pt idx="895">
                  <c:v>48427</c:v>
                </c:pt>
                <c:pt idx="896">
                  <c:v>48458</c:v>
                </c:pt>
                <c:pt idx="897">
                  <c:v>48488</c:v>
                </c:pt>
                <c:pt idx="898">
                  <c:v>48519</c:v>
                </c:pt>
                <c:pt idx="899">
                  <c:v>48549</c:v>
                </c:pt>
                <c:pt idx="900">
                  <c:v>48580</c:v>
                </c:pt>
                <c:pt idx="901">
                  <c:v>48611</c:v>
                </c:pt>
                <c:pt idx="902">
                  <c:v>48639</c:v>
                </c:pt>
                <c:pt idx="903">
                  <c:v>48670</c:v>
                </c:pt>
                <c:pt idx="904">
                  <c:v>48700</c:v>
                </c:pt>
                <c:pt idx="905">
                  <c:v>48731</c:v>
                </c:pt>
                <c:pt idx="906">
                  <c:v>48761</c:v>
                </c:pt>
                <c:pt idx="907">
                  <c:v>48792</c:v>
                </c:pt>
                <c:pt idx="908">
                  <c:v>48823</c:v>
                </c:pt>
                <c:pt idx="909">
                  <c:v>48853</c:v>
                </c:pt>
                <c:pt idx="910">
                  <c:v>48884</c:v>
                </c:pt>
                <c:pt idx="911">
                  <c:v>48914</c:v>
                </c:pt>
                <c:pt idx="912">
                  <c:v>48945</c:v>
                </c:pt>
                <c:pt idx="913">
                  <c:v>48976</c:v>
                </c:pt>
                <c:pt idx="914">
                  <c:v>49004</c:v>
                </c:pt>
                <c:pt idx="915">
                  <c:v>49035</c:v>
                </c:pt>
                <c:pt idx="916">
                  <c:v>49065</c:v>
                </c:pt>
                <c:pt idx="917">
                  <c:v>49096</c:v>
                </c:pt>
                <c:pt idx="918">
                  <c:v>49126</c:v>
                </c:pt>
                <c:pt idx="919">
                  <c:v>49157</c:v>
                </c:pt>
                <c:pt idx="920">
                  <c:v>49188</c:v>
                </c:pt>
                <c:pt idx="921">
                  <c:v>49218</c:v>
                </c:pt>
                <c:pt idx="922">
                  <c:v>49249</c:v>
                </c:pt>
                <c:pt idx="923">
                  <c:v>49279</c:v>
                </c:pt>
                <c:pt idx="924">
                  <c:v>49310</c:v>
                </c:pt>
              </c:numCache>
            </c:numRef>
          </c:xVal>
          <c:yVal>
            <c:numRef>
              <c:f>KeelingKurve!$E$26:$E$950</c:f>
              <c:numCache>
                <c:formatCode>General</c:formatCode>
                <c:ptCount val="925"/>
                <c:pt idx="789">
                  <c:v>422.57278417561014</c:v>
                </c:pt>
                <c:pt idx="790">
                  <c:v>423.06140168455357</c:v>
                </c:pt>
                <c:pt idx="791">
                  <c:v>423.55001919349701</c:v>
                </c:pt>
                <c:pt idx="792">
                  <c:v>424.03863670244044</c:v>
                </c:pt>
                <c:pt idx="793">
                  <c:v>424.52725421138388</c:v>
                </c:pt>
                <c:pt idx="794">
                  <c:v>425.01587172032731</c:v>
                </c:pt>
                <c:pt idx="795">
                  <c:v>425.50448922927075</c:v>
                </c:pt>
                <c:pt idx="796">
                  <c:v>425.99310673821418</c:v>
                </c:pt>
                <c:pt idx="797">
                  <c:v>426.48172424715762</c:v>
                </c:pt>
                <c:pt idx="798">
                  <c:v>426.97034175610105</c:v>
                </c:pt>
                <c:pt idx="799">
                  <c:v>427.45895926504448</c:v>
                </c:pt>
                <c:pt idx="800">
                  <c:v>427.94757677398792</c:v>
                </c:pt>
                <c:pt idx="801">
                  <c:v>428.43619428293135</c:v>
                </c:pt>
                <c:pt idx="802">
                  <c:v>428.92481179187479</c:v>
                </c:pt>
                <c:pt idx="803">
                  <c:v>429.41342930081822</c:v>
                </c:pt>
                <c:pt idx="804">
                  <c:v>429.90204680976166</c:v>
                </c:pt>
                <c:pt idx="805">
                  <c:v>430.39066431870509</c:v>
                </c:pt>
                <c:pt idx="806">
                  <c:v>430.87928182764853</c:v>
                </c:pt>
                <c:pt idx="807">
                  <c:v>431.36789933659196</c:v>
                </c:pt>
                <c:pt idx="808">
                  <c:v>431.8565168455354</c:v>
                </c:pt>
                <c:pt idx="809">
                  <c:v>432.34513435447883</c:v>
                </c:pt>
                <c:pt idx="810">
                  <c:v>432.83375186342226</c:v>
                </c:pt>
                <c:pt idx="811">
                  <c:v>433.3223693723657</c:v>
                </c:pt>
                <c:pt idx="812">
                  <c:v>433.81098688130913</c:v>
                </c:pt>
                <c:pt idx="813">
                  <c:v>434.29960439025257</c:v>
                </c:pt>
                <c:pt idx="814">
                  <c:v>434.788221899196</c:v>
                </c:pt>
                <c:pt idx="815">
                  <c:v>435.27683940813944</c:v>
                </c:pt>
                <c:pt idx="816">
                  <c:v>435.76545691708287</c:v>
                </c:pt>
                <c:pt idx="817">
                  <c:v>436.25407442602631</c:v>
                </c:pt>
                <c:pt idx="818">
                  <c:v>436.74269193496974</c:v>
                </c:pt>
                <c:pt idx="819">
                  <c:v>437.23130944391318</c:v>
                </c:pt>
                <c:pt idx="820">
                  <c:v>437.71992695285661</c:v>
                </c:pt>
                <c:pt idx="821">
                  <c:v>438.20854446180005</c:v>
                </c:pt>
                <c:pt idx="822">
                  <c:v>438.69716197074348</c:v>
                </c:pt>
                <c:pt idx="823">
                  <c:v>439.18577947968691</c:v>
                </c:pt>
                <c:pt idx="824">
                  <c:v>439.67439698863035</c:v>
                </c:pt>
                <c:pt idx="825">
                  <c:v>440.16301449757378</c:v>
                </c:pt>
                <c:pt idx="826">
                  <c:v>440.65163200651722</c:v>
                </c:pt>
                <c:pt idx="827">
                  <c:v>441.14024951546065</c:v>
                </c:pt>
                <c:pt idx="828">
                  <c:v>441.62886702440409</c:v>
                </c:pt>
                <c:pt idx="829">
                  <c:v>442.11748453334752</c:v>
                </c:pt>
                <c:pt idx="830">
                  <c:v>442.60610204229096</c:v>
                </c:pt>
                <c:pt idx="831">
                  <c:v>443.09471955123439</c:v>
                </c:pt>
                <c:pt idx="832">
                  <c:v>443.58333706017783</c:v>
                </c:pt>
                <c:pt idx="833">
                  <c:v>444.07195456912126</c:v>
                </c:pt>
                <c:pt idx="834">
                  <c:v>444.56057207806469</c:v>
                </c:pt>
                <c:pt idx="835">
                  <c:v>445.04918958700813</c:v>
                </c:pt>
                <c:pt idx="836">
                  <c:v>445.53780709595156</c:v>
                </c:pt>
                <c:pt idx="837">
                  <c:v>446.026424604895</c:v>
                </c:pt>
                <c:pt idx="838">
                  <c:v>446.51504211383843</c:v>
                </c:pt>
                <c:pt idx="839">
                  <c:v>447.00365962278187</c:v>
                </c:pt>
                <c:pt idx="840">
                  <c:v>447.4922771317253</c:v>
                </c:pt>
                <c:pt idx="841">
                  <c:v>447.98089464066874</c:v>
                </c:pt>
                <c:pt idx="842">
                  <c:v>448.46951214961217</c:v>
                </c:pt>
                <c:pt idx="843">
                  <c:v>448.95812965855561</c:v>
                </c:pt>
                <c:pt idx="844">
                  <c:v>449.44674716749904</c:v>
                </c:pt>
                <c:pt idx="845">
                  <c:v>449.93536467644248</c:v>
                </c:pt>
                <c:pt idx="846">
                  <c:v>450.42398218538591</c:v>
                </c:pt>
                <c:pt idx="847">
                  <c:v>450.91259969432934</c:v>
                </c:pt>
                <c:pt idx="848">
                  <c:v>451.40121720327278</c:v>
                </c:pt>
                <c:pt idx="849">
                  <c:v>451.88983471221621</c:v>
                </c:pt>
                <c:pt idx="850">
                  <c:v>452.37845222115965</c:v>
                </c:pt>
                <c:pt idx="851">
                  <c:v>452.86706973010308</c:v>
                </c:pt>
                <c:pt idx="852">
                  <c:v>453.35568723904652</c:v>
                </c:pt>
                <c:pt idx="853">
                  <c:v>453.84430474798995</c:v>
                </c:pt>
                <c:pt idx="854">
                  <c:v>454.33292225693339</c:v>
                </c:pt>
                <c:pt idx="855">
                  <c:v>454.82153976587682</c:v>
                </c:pt>
                <c:pt idx="856">
                  <c:v>455.31015727482026</c:v>
                </c:pt>
                <c:pt idx="857">
                  <c:v>455.79877478376369</c:v>
                </c:pt>
                <c:pt idx="858">
                  <c:v>456.28739229270712</c:v>
                </c:pt>
                <c:pt idx="859">
                  <c:v>456.77600980165056</c:v>
                </c:pt>
                <c:pt idx="860">
                  <c:v>457.26462731059399</c:v>
                </c:pt>
                <c:pt idx="861">
                  <c:v>457.75324481953743</c:v>
                </c:pt>
                <c:pt idx="862">
                  <c:v>458.24186232848086</c:v>
                </c:pt>
                <c:pt idx="863">
                  <c:v>458.7304798374243</c:v>
                </c:pt>
                <c:pt idx="864">
                  <c:v>459.21909734636773</c:v>
                </c:pt>
                <c:pt idx="865">
                  <c:v>459.70771485531117</c:v>
                </c:pt>
                <c:pt idx="866">
                  <c:v>460.1963323642546</c:v>
                </c:pt>
                <c:pt idx="867">
                  <c:v>460.68494987319804</c:v>
                </c:pt>
                <c:pt idx="868">
                  <c:v>461.17356738214147</c:v>
                </c:pt>
                <c:pt idx="869">
                  <c:v>461.66218489108491</c:v>
                </c:pt>
                <c:pt idx="870">
                  <c:v>462.15080240002834</c:v>
                </c:pt>
                <c:pt idx="871">
                  <c:v>462.63941990897177</c:v>
                </c:pt>
                <c:pt idx="872">
                  <c:v>463.12803741791521</c:v>
                </c:pt>
                <c:pt idx="873">
                  <c:v>463.61665492685864</c:v>
                </c:pt>
                <c:pt idx="874">
                  <c:v>464.10527243580208</c:v>
                </c:pt>
                <c:pt idx="875">
                  <c:v>464.59388994474551</c:v>
                </c:pt>
                <c:pt idx="876">
                  <c:v>465.08250745368895</c:v>
                </c:pt>
                <c:pt idx="877">
                  <c:v>465.57112496263238</c:v>
                </c:pt>
                <c:pt idx="878">
                  <c:v>466.05974247157582</c:v>
                </c:pt>
                <c:pt idx="879">
                  <c:v>466.54835998051925</c:v>
                </c:pt>
                <c:pt idx="880">
                  <c:v>467.03697748946269</c:v>
                </c:pt>
                <c:pt idx="881">
                  <c:v>467.52559499840612</c:v>
                </c:pt>
                <c:pt idx="882">
                  <c:v>468.01421250734955</c:v>
                </c:pt>
                <c:pt idx="883">
                  <c:v>468.50283001629299</c:v>
                </c:pt>
                <c:pt idx="884">
                  <c:v>468.99144752523642</c:v>
                </c:pt>
                <c:pt idx="885">
                  <c:v>469.48006503417986</c:v>
                </c:pt>
                <c:pt idx="886">
                  <c:v>469.96868254312329</c:v>
                </c:pt>
                <c:pt idx="887">
                  <c:v>470.45730005206673</c:v>
                </c:pt>
                <c:pt idx="888">
                  <c:v>470.94591756101016</c:v>
                </c:pt>
                <c:pt idx="889">
                  <c:v>471.4345350699536</c:v>
                </c:pt>
                <c:pt idx="890">
                  <c:v>471.92315257889703</c:v>
                </c:pt>
                <c:pt idx="891">
                  <c:v>472.41177008784047</c:v>
                </c:pt>
                <c:pt idx="892">
                  <c:v>472.9003875967839</c:v>
                </c:pt>
                <c:pt idx="893">
                  <c:v>473.38900510572734</c:v>
                </c:pt>
                <c:pt idx="894">
                  <c:v>473.87762261467077</c:v>
                </c:pt>
                <c:pt idx="895">
                  <c:v>474.3662401236142</c:v>
                </c:pt>
                <c:pt idx="896">
                  <c:v>474.85485763255764</c:v>
                </c:pt>
                <c:pt idx="897">
                  <c:v>475.34347514150107</c:v>
                </c:pt>
                <c:pt idx="898">
                  <c:v>475.83209265044451</c:v>
                </c:pt>
                <c:pt idx="899">
                  <c:v>476.32071015938794</c:v>
                </c:pt>
                <c:pt idx="900">
                  <c:v>476.80932766833138</c:v>
                </c:pt>
                <c:pt idx="901">
                  <c:v>477.29794517727481</c:v>
                </c:pt>
                <c:pt idx="902">
                  <c:v>477.78656268621825</c:v>
                </c:pt>
                <c:pt idx="903">
                  <c:v>478.27518019516168</c:v>
                </c:pt>
                <c:pt idx="904">
                  <c:v>478.76379770410512</c:v>
                </c:pt>
                <c:pt idx="905">
                  <c:v>479.25241521304855</c:v>
                </c:pt>
                <c:pt idx="906">
                  <c:v>479.74103272199198</c:v>
                </c:pt>
                <c:pt idx="907">
                  <c:v>480.22965023093542</c:v>
                </c:pt>
                <c:pt idx="908">
                  <c:v>480.71826773987885</c:v>
                </c:pt>
                <c:pt idx="909">
                  <c:v>481.20688524882229</c:v>
                </c:pt>
                <c:pt idx="910">
                  <c:v>481.69550275776572</c:v>
                </c:pt>
                <c:pt idx="911">
                  <c:v>482.18412026670916</c:v>
                </c:pt>
                <c:pt idx="912">
                  <c:v>482.67273777565259</c:v>
                </c:pt>
                <c:pt idx="913">
                  <c:v>483.16135528459603</c:v>
                </c:pt>
                <c:pt idx="914">
                  <c:v>483.64997279353946</c:v>
                </c:pt>
                <c:pt idx="915">
                  <c:v>484.1385903024829</c:v>
                </c:pt>
                <c:pt idx="916">
                  <c:v>484.62720781142633</c:v>
                </c:pt>
                <c:pt idx="917">
                  <c:v>485.11582532036977</c:v>
                </c:pt>
                <c:pt idx="918">
                  <c:v>485.6044428293132</c:v>
                </c:pt>
                <c:pt idx="919">
                  <c:v>486.09306033825663</c:v>
                </c:pt>
                <c:pt idx="920">
                  <c:v>486.58167784720007</c:v>
                </c:pt>
                <c:pt idx="921">
                  <c:v>487.0702953561435</c:v>
                </c:pt>
                <c:pt idx="922">
                  <c:v>487.55891286508694</c:v>
                </c:pt>
                <c:pt idx="923">
                  <c:v>488.04753037403037</c:v>
                </c:pt>
                <c:pt idx="924">
                  <c:v>488.53614788297381</c:v>
                </c:pt>
              </c:numCache>
            </c:numRef>
          </c:yVal>
          <c:smooth val="1"/>
        </c:ser>
        <c:ser>
          <c:idx val="4"/>
          <c:order val="4"/>
          <c:tx>
            <c:strRef>
              <c:f>KeelingKurve!$F$25</c:f>
              <c:strCache>
                <c:ptCount val="1"/>
                <c:pt idx="0">
                  <c:v>1,5°C Ziel von 2015</c:v>
                </c:pt>
              </c:strCache>
            </c:strRef>
          </c:tx>
          <c:spPr>
            <a:ln w="50800">
              <a:solidFill>
                <a:srgbClr val="FF0000"/>
              </a:solidFill>
            </a:ln>
          </c:spPr>
          <c:marker>
            <c:symbol val="none"/>
          </c:marker>
          <c:xVal>
            <c:numRef>
              <c:f>KeelingKurve!$A$26:$A$950</c:f>
              <c:numCache>
                <c:formatCode>mm\-yyyy</c:formatCode>
                <c:ptCount val="925"/>
                <c:pt idx="0">
                  <c:v>21186</c:v>
                </c:pt>
                <c:pt idx="1">
                  <c:v>21217</c:v>
                </c:pt>
                <c:pt idx="2">
                  <c:v>21245</c:v>
                </c:pt>
                <c:pt idx="3">
                  <c:v>21276</c:v>
                </c:pt>
                <c:pt idx="4">
                  <c:v>21306</c:v>
                </c:pt>
                <c:pt idx="5">
                  <c:v>21337</c:v>
                </c:pt>
                <c:pt idx="6">
                  <c:v>21367</c:v>
                </c:pt>
                <c:pt idx="7">
                  <c:v>21398</c:v>
                </c:pt>
                <c:pt idx="8">
                  <c:v>21429</c:v>
                </c:pt>
                <c:pt idx="9">
                  <c:v>21459</c:v>
                </c:pt>
                <c:pt idx="10">
                  <c:v>21490</c:v>
                </c:pt>
                <c:pt idx="11">
                  <c:v>21520</c:v>
                </c:pt>
                <c:pt idx="12">
                  <c:v>21551</c:v>
                </c:pt>
                <c:pt idx="13">
                  <c:v>21582</c:v>
                </c:pt>
                <c:pt idx="14">
                  <c:v>21610</c:v>
                </c:pt>
                <c:pt idx="15">
                  <c:v>21641</c:v>
                </c:pt>
                <c:pt idx="16">
                  <c:v>21671</c:v>
                </c:pt>
                <c:pt idx="17">
                  <c:v>21702</c:v>
                </c:pt>
                <c:pt idx="18">
                  <c:v>21732</c:v>
                </c:pt>
                <c:pt idx="19">
                  <c:v>21763</c:v>
                </c:pt>
                <c:pt idx="20">
                  <c:v>21794</c:v>
                </c:pt>
                <c:pt idx="21">
                  <c:v>21824</c:v>
                </c:pt>
                <c:pt idx="22">
                  <c:v>21855</c:v>
                </c:pt>
                <c:pt idx="23">
                  <c:v>21885</c:v>
                </c:pt>
                <c:pt idx="24">
                  <c:v>21916</c:v>
                </c:pt>
                <c:pt idx="25">
                  <c:v>21947</c:v>
                </c:pt>
                <c:pt idx="26">
                  <c:v>21976</c:v>
                </c:pt>
                <c:pt idx="27">
                  <c:v>22007</c:v>
                </c:pt>
                <c:pt idx="28">
                  <c:v>22037</c:v>
                </c:pt>
                <c:pt idx="29">
                  <c:v>22068</c:v>
                </c:pt>
                <c:pt idx="30">
                  <c:v>22098</c:v>
                </c:pt>
                <c:pt idx="31">
                  <c:v>22129</c:v>
                </c:pt>
                <c:pt idx="32">
                  <c:v>22160</c:v>
                </c:pt>
                <c:pt idx="33">
                  <c:v>22190</c:v>
                </c:pt>
                <c:pt idx="34">
                  <c:v>22221</c:v>
                </c:pt>
                <c:pt idx="35">
                  <c:v>22251</c:v>
                </c:pt>
                <c:pt idx="36">
                  <c:v>22282</c:v>
                </c:pt>
                <c:pt idx="37">
                  <c:v>22313</c:v>
                </c:pt>
                <c:pt idx="38">
                  <c:v>22341</c:v>
                </c:pt>
                <c:pt idx="39">
                  <c:v>22372</c:v>
                </c:pt>
                <c:pt idx="40">
                  <c:v>22402</c:v>
                </c:pt>
                <c:pt idx="41">
                  <c:v>22433</c:v>
                </c:pt>
                <c:pt idx="42">
                  <c:v>22463</c:v>
                </c:pt>
                <c:pt idx="43">
                  <c:v>22494</c:v>
                </c:pt>
                <c:pt idx="44">
                  <c:v>22525</c:v>
                </c:pt>
                <c:pt idx="45">
                  <c:v>22555</c:v>
                </c:pt>
                <c:pt idx="46">
                  <c:v>22586</c:v>
                </c:pt>
                <c:pt idx="47">
                  <c:v>22616</c:v>
                </c:pt>
                <c:pt idx="48">
                  <c:v>22647</c:v>
                </c:pt>
                <c:pt idx="49">
                  <c:v>22678</c:v>
                </c:pt>
                <c:pt idx="50">
                  <c:v>22706</c:v>
                </c:pt>
                <c:pt idx="51">
                  <c:v>22737</c:v>
                </c:pt>
                <c:pt idx="52">
                  <c:v>22767</c:v>
                </c:pt>
                <c:pt idx="53">
                  <c:v>22798</c:v>
                </c:pt>
                <c:pt idx="54">
                  <c:v>22828</c:v>
                </c:pt>
                <c:pt idx="55">
                  <c:v>22859</c:v>
                </c:pt>
                <c:pt idx="56">
                  <c:v>22890</c:v>
                </c:pt>
                <c:pt idx="57">
                  <c:v>22920</c:v>
                </c:pt>
                <c:pt idx="58">
                  <c:v>22951</c:v>
                </c:pt>
                <c:pt idx="59">
                  <c:v>22981</c:v>
                </c:pt>
                <c:pt idx="60">
                  <c:v>23012</c:v>
                </c:pt>
                <c:pt idx="61">
                  <c:v>23043</c:v>
                </c:pt>
                <c:pt idx="62">
                  <c:v>23071</c:v>
                </c:pt>
                <c:pt idx="63">
                  <c:v>23102</c:v>
                </c:pt>
                <c:pt idx="64">
                  <c:v>23132</c:v>
                </c:pt>
                <c:pt idx="65">
                  <c:v>23163</c:v>
                </c:pt>
                <c:pt idx="66">
                  <c:v>23193</c:v>
                </c:pt>
                <c:pt idx="67">
                  <c:v>23224</c:v>
                </c:pt>
                <c:pt idx="68">
                  <c:v>23255</c:v>
                </c:pt>
                <c:pt idx="69">
                  <c:v>23285</c:v>
                </c:pt>
                <c:pt idx="70">
                  <c:v>23316</c:v>
                </c:pt>
                <c:pt idx="71">
                  <c:v>23346</c:v>
                </c:pt>
                <c:pt idx="72">
                  <c:v>23377</c:v>
                </c:pt>
                <c:pt idx="73">
                  <c:v>23408</c:v>
                </c:pt>
                <c:pt idx="74">
                  <c:v>23437</c:v>
                </c:pt>
                <c:pt idx="75">
                  <c:v>23468</c:v>
                </c:pt>
                <c:pt idx="76">
                  <c:v>23498</c:v>
                </c:pt>
                <c:pt idx="77">
                  <c:v>23529</c:v>
                </c:pt>
                <c:pt idx="78">
                  <c:v>23559</c:v>
                </c:pt>
                <c:pt idx="79">
                  <c:v>23590</c:v>
                </c:pt>
                <c:pt idx="80">
                  <c:v>23621</c:v>
                </c:pt>
                <c:pt idx="81">
                  <c:v>23651</c:v>
                </c:pt>
                <c:pt idx="82">
                  <c:v>23682</c:v>
                </c:pt>
                <c:pt idx="83">
                  <c:v>23712</c:v>
                </c:pt>
                <c:pt idx="84">
                  <c:v>23743</c:v>
                </c:pt>
                <c:pt idx="85">
                  <c:v>23774</c:v>
                </c:pt>
                <c:pt idx="86">
                  <c:v>23802</c:v>
                </c:pt>
                <c:pt idx="87">
                  <c:v>23833</c:v>
                </c:pt>
                <c:pt idx="88">
                  <c:v>23863</c:v>
                </c:pt>
                <c:pt idx="89">
                  <c:v>23894</c:v>
                </c:pt>
                <c:pt idx="90">
                  <c:v>23924</c:v>
                </c:pt>
                <c:pt idx="91">
                  <c:v>23955</c:v>
                </c:pt>
                <c:pt idx="92">
                  <c:v>23986</c:v>
                </c:pt>
                <c:pt idx="93">
                  <c:v>24016</c:v>
                </c:pt>
                <c:pt idx="94">
                  <c:v>24047</c:v>
                </c:pt>
                <c:pt idx="95">
                  <c:v>24077</c:v>
                </c:pt>
                <c:pt idx="96">
                  <c:v>24108</c:v>
                </c:pt>
                <c:pt idx="97">
                  <c:v>24139</c:v>
                </c:pt>
                <c:pt idx="98">
                  <c:v>24167</c:v>
                </c:pt>
                <c:pt idx="99">
                  <c:v>24198</c:v>
                </c:pt>
                <c:pt idx="100">
                  <c:v>24228</c:v>
                </c:pt>
                <c:pt idx="101">
                  <c:v>24259</c:v>
                </c:pt>
                <c:pt idx="102">
                  <c:v>24289</c:v>
                </c:pt>
                <c:pt idx="103">
                  <c:v>24320</c:v>
                </c:pt>
                <c:pt idx="104">
                  <c:v>24351</c:v>
                </c:pt>
                <c:pt idx="105">
                  <c:v>24381</c:v>
                </c:pt>
                <c:pt idx="106">
                  <c:v>24412</c:v>
                </c:pt>
                <c:pt idx="107">
                  <c:v>24442</c:v>
                </c:pt>
                <c:pt idx="108">
                  <c:v>24473</c:v>
                </c:pt>
                <c:pt idx="109">
                  <c:v>24504</c:v>
                </c:pt>
                <c:pt idx="110">
                  <c:v>24532</c:v>
                </c:pt>
                <c:pt idx="111">
                  <c:v>24563</c:v>
                </c:pt>
                <c:pt idx="112">
                  <c:v>24593</c:v>
                </c:pt>
                <c:pt idx="113">
                  <c:v>24624</c:v>
                </c:pt>
                <c:pt idx="114">
                  <c:v>24654</c:v>
                </c:pt>
                <c:pt idx="115">
                  <c:v>24685</c:v>
                </c:pt>
                <c:pt idx="116">
                  <c:v>24716</c:v>
                </c:pt>
                <c:pt idx="117">
                  <c:v>24746</c:v>
                </c:pt>
                <c:pt idx="118">
                  <c:v>24777</c:v>
                </c:pt>
                <c:pt idx="119">
                  <c:v>24807</c:v>
                </c:pt>
                <c:pt idx="120">
                  <c:v>24838</c:v>
                </c:pt>
                <c:pt idx="121">
                  <c:v>24869</c:v>
                </c:pt>
                <c:pt idx="122">
                  <c:v>24898</c:v>
                </c:pt>
                <c:pt idx="123">
                  <c:v>24929</c:v>
                </c:pt>
                <c:pt idx="124">
                  <c:v>24959</c:v>
                </c:pt>
                <c:pt idx="125">
                  <c:v>24990</c:v>
                </c:pt>
                <c:pt idx="126">
                  <c:v>25020</c:v>
                </c:pt>
                <c:pt idx="127">
                  <c:v>25051</c:v>
                </c:pt>
                <c:pt idx="128">
                  <c:v>25082</c:v>
                </c:pt>
                <c:pt idx="129">
                  <c:v>25112</c:v>
                </c:pt>
                <c:pt idx="130">
                  <c:v>25143</c:v>
                </c:pt>
                <c:pt idx="131">
                  <c:v>25173</c:v>
                </c:pt>
                <c:pt idx="132">
                  <c:v>25204</c:v>
                </c:pt>
                <c:pt idx="133">
                  <c:v>25235</c:v>
                </c:pt>
                <c:pt idx="134">
                  <c:v>25263</c:v>
                </c:pt>
                <c:pt idx="135">
                  <c:v>25294</c:v>
                </c:pt>
                <c:pt idx="136">
                  <c:v>25324</c:v>
                </c:pt>
                <c:pt idx="137">
                  <c:v>25355</c:v>
                </c:pt>
                <c:pt idx="138">
                  <c:v>25385</c:v>
                </c:pt>
                <c:pt idx="139">
                  <c:v>25416</c:v>
                </c:pt>
                <c:pt idx="140">
                  <c:v>25447</c:v>
                </c:pt>
                <c:pt idx="141">
                  <c:v>25477</c:v>
                </c:pt>
                <c:pt idx="142">
                  <c:v>25508</c:v>
                </c:pt>
                <c:pt idx="143">
                  <c:v>25538</c:v>
                </c:pt>
                <c:pt idx="144">
                  <c:v>25569</c:v>
                </c:pt>
                <c:pt idx="145">
                  <c:v>25600</c:v>
                </c:pt>
                <c:pt idx="146">
                  <c:v>25628</c:v>
                </c:pt>
                <c:pt idx="147">
                  <c:v>25659</c:v>
                </c:pt>
                <c:pt idx="148">
                  <c:v>25689</c:v>
                </c:pt>
                <c:pt idx="149">
                  <c:v>25720</c:v>
                </c:pt>
                <c:pt idx="150">
                  <c:v>25750</c:v>
                </c:pt>
                <c:pt idx="151">
                  <c:v>25781</c:v>
                </c:pt>
                <c:pt idx="152">
                  <c:v>25812</c:v>
                </c:pt>
                <c:pt idx="153">
                  <c:v>25842</c:v>
                </c:pt>
                <c:pt idx="154">
                  <c:v>25873</c:v>
                </c:pt>
                <c:pt idx="155">
                  <c:v>25903</c:v>
                </c:pt>
                <c:pt idx="156">
                  <c:v>25934</c:v>
                </c:pt>
                <c:pt idx="157">
                  <c:v>25965</c:v>
                </c:pt>
                <c:pt idx="158">
                  <c:v>25993</c:v>
                </c:pt>
                <c:pt idx="159">
                  <c:v>26024</c:v>
                </c:pt>
                <c:pt idx="160">
                  <c:v>26054</c:v>
                </c:pt>
                <c:pt idx="161">
                  <c:v>26085</c:v>
                </c:pt>
                <c:pt idx="162">
                  <c:v>26115</c:v>
                </c:pt>
                <c:pt idx="163">
                  <c:v>26146</c:v>
                </c:pt>
                <c:pt idx="164">
                  <c:v>26177</c:v>
                </c:pt>
                <c:pt idx="165">
                  <c:v>26207</c:v>
                </c:pt>
                <c:pt idx="166">
                  <c:v>26238</c:v>
                </c:pt>
                <c:pt idx="167">
                  <c:v>26268</c:v>
                </c:pt>
                <c:pt idx="168">
                  <c:v>26299</c:v>
                </c:pt>
                <c:pt idx="169">
                  <c:v>26330</c:v>
                </c:pt>
                <c:pt idx="170">
                  <c:v>26359</c:v>
                </c:pt>
                <c:pt idx="171">
                  <c:v>26390</c:v>
                </c:pt>
                <c:pt idx="172">
                  <c:v>26420</c:v>
                </c:pt>
                <c:pt idx="173">
                  <c:v>26451</c:v>
                </c:pt>
                <c:pt idx="174">
                  <c:v>26481</c:v>
                </c:pt>
                <c:pt idx="175">
                  <c:v>26512</c:v>
                </c:pt>
                <c:pt idx="176">
                  <c:v>26543</c:v>
                </c:pt>
                <c:pt idx="177">
                  <c:v>26573</c:v>
                </c:pt>
                <c:pt idx="178">
                  <c:v>26604</c:v>
                </c:pt>
                <c:pt idx="179">
                  <c:v>26634</c:v>
                </c:pt>
                <c:pt idx="180">
                  <c:v>26665</c:v>
                </c:pt>
                <c:pt idx="181">
                  <c:v>26696</c:v>
                </c:pt>
                <c:pt idx="182">
                  <c:v>26724</c:v>
                </c:pt>
                <c:pt idx="183">
                  <c:v>26755</c:v>
                </c:pt>
                <c:pt idx="184">
                  <c:v>26785</c:v>
                </c:pt>
                <c:pt idx="185">
                  <c:v>26816</c:v>
                </c:pt>
                <c:pt idx="186">
                  <c:v>26846</c:v>
                </c:pt>
                <c:pt idx="187">
                  <c:v>26877</c:v>
                </c:pt>
                <c:pt idx="188">
                  <c:v>26908</c:v>
                </c:pt>
                <c:pt idx="189">
                  <c:v>26938</c:v>
                </c:pt>
                <c:pt idx="190">
                  <c:v>26969</c:v>
                </c:pt>
                <c:pt idx="191">
                  <c:v>26999</c:v>
                </c:pt>
                <c:pt idx="192">
                  <c:v>27030</c:v>
                </c:pt>
                <c:pt idx="193">
                  <c:v>27061</c:v>
                </c:pt>
                <c:pt idx="194">
                  <c:v>27089</c:v>
                </c:pt>
                <c:pt idx="195">
                  <c:v>27120</c:v>
                </c:pt>
                <c:pt idx="196">
                  <c:v>27150</c:v>
                </c:pt>
                <c:pt idx="197">
                  <c:v>27181</c:v>
                </c:pt>
                <c:pt idx="198">
                  <c:v>27211</c:v>
                </c:pt>
                <c:pt idx="199">
                  <c:v>27242</c:v>
                </c:pt>
                <c:pt idx="200">
                  <c:v>27273</c:v>
                </c:pt>
                <c:pt idx="201">
                  <c:v>27303</c:v>
                </c:pt>
                <c:pt idx="202">
                  <c:v>27334</c:v>
                </c:pt>
                <c:pt idx="203">
                  <c:v>27364</c:v>
                </c:pt>
                <c:pt idx="204">
                  <c:v>27395</c:v>
                </c:pt>
                <c:pt idx="205">
                  <c:v>27426</c:v>
                </c:pt>
                <c:pt idx="206">
                  <c:v>27454</c:v>
                </c:pt>
                <c:pt idx="207">
                  <c:v>27485</c:v>
                </c:pt>
                <c:pt idx="208">
                  <c:v>27515</c:v>
                </c:pt>
                <c:pt idx="209">
                  <c:v>27546</c:v>
                </c:pt>
                <c:pt idx="210">
                  <c:v>27576</c:v>
                </c:pt>
                <c:pt idx="211">
                  <c:v>27607</c:v>
                </c:pt>
                <c:pt idx="212">
                  <c:v>27638</c:v>
                </c:pt>
                <c:pt idx="213">
                  <c:v>27668</c:v>
                </c:pt>
                <c:pt idx="214">
                  <c:v>27699</c:v>
                </c:pt>
                <c:pt idx="215">
                  <c:v>27729</c:v>
                </c:pt>
                <c:pt idx="216">
                  <c:v>27760</c:v>
                </c:pt>
                <c:pt idx="217">
                  <c:v>27791</c:v>
                </c:pt>
                <c:pt idx="218">
                  <c:v>27820</c:v>
                </c:pt>
                <c:pt idx="219">
                  <c:v>27851</c:v>
                </c:pt>
                <c:pt idx="220">
                  <c:v>27881</c:v>
                </c:pt>
                <c:pt idx="221">
                  <c:v>27912</c:v>
                </c:pt>
                <c:pt idx="222">
                  <c:v>27942</c:v>
                </c:pt>
                <c:pt idx="223">
                  <c:v>27973</c:v>
                </c:pt>
                <c:pt idx="224">
                  <c:v>28004</c:v>
                </c:pt>
                <c:pt idx="225">
                  <c:v>28034</c:v>
                </c:pt>
                <c:pt idx="226">
                  <c:v>28065</c:v>
                </c:pt>
                <c:pt idx="227">
                  <c:v>28095</c:v>
                </c:pt>
                <c:pt idx="228">
                  <c:v>28126</c:v>
                </c:pt>
                <c:pt idx="229">
                  <c:v>28157</c:v>
                </c:pt>
                <c:pt idx="230">
                  <c:v>28185</c:v>
                </c:pt>
                <c:pt idx="231">
                  <c:v>28216</c:v>
                </c:pt>
                <c:pt idx="232">
                  <c:v>28246</c:v>
                </c:pt>
                <c:pt idx="233">
                  <c:v>28277</c:v>
                </c:pt>
                <c:pt idx="234">
                  <c:v>28307</c:v>
                </c:pt>
                <c:pt idx="235">
                  <c:v>28338</c:v>
                </c:pt>
                <c:pt idx="236">
                  <c:v>28369</c:v>
                </c:pt>
                <c:pt idx="237">
                  <c:v>28399</c:v>
                </c:pt>
                <c:pt idx="238">
                  <c:v>28430</c:v>
                </c:pt>
                <c:pt idx="239">
                  <c:v>28460</c:v>
                </c:pt>
                <c:pt idx="240">
                  <c:v>28491</c:v>
                </c:pt>
                <c:pt idx="241">
                  <c:v>28522</c:v>
                </c:pt>
                <c:pt idx="242">
                  <c:v>28550</c:v>
                </c:pt>
                <c:pt idx="243">
                  <c:v>28581</c:v>
                </c:pt>
                <c:pt idx="244">
                  <c:v>28611</c:v>
                </c:pt>
                <c:pt idx="245">
                  <c:v>28642</c:v>
                </c:pt>
                <c:pt idx="246">
                  <c:v>28672</c:v>
                </c:pt>
                <c:pt idx="247">
                  <c:v>28703</c:v>
                </c:pt>
                <c:pt idx="248">
                  <c:v>28734</c:v>
                </c:pt>
                <c:pt idx="249">
                  <c:v>28764</c:v>
                </c:pt>
                <c:pt idx="250">
                  <c:v>28795</c:v>
                </c:pt>
                <c:pt idx="251">
                  <c:v>28825</c:v>
                </c:pt>
                <c:pt idx="252">
                  <c:v>28856</c:v>
                </c:pt>
                <c:pt idx="253">
                  <c:v>28887</c:v>
                </c:pt>
                <c:pt idx="254">
                  <c:v>28915</c:v>
                </c:pt>
                <c:pt idx="255">
                  <c:v>28946</c:v>
                </c:pt>
                <c:pt idx="256">
                  <c:v>28976</c:v>
                </c:pt>
                <c:pt idx="257">
                  <c:v>29007</c:v>
                </c:pt>
                <c:pt idx="258">
                  <c:v>29037</c:v>
                </c:pt>
                <c:pt idx="259">
                  <c:v>29068</c:v>
                </c:pt>
                <c:pt idx="260">
                  <c:v>29099</c:v>
                </c:pt>
                <c:pt idx="261">
                  <c:v>29129</c:v>
                </c:pt>
                <c:pt idx="262">
                  <c:v>29160</c:v>
                </c:pt>
                <c:pt idx="263">
                  <c:v>29190</c:v>
                </c:pt>
                <c:pt idx="264">
                  <c:v>29221</c:v>
                </c:pt>
                <c:pt idx="265">
                  <c:v>29252</c:v>
                </c:pt>
                <c:pt idx="266">
                  <c:v>29281</c:v>
                </c:pt>
                <c:pt idx="267">
                  <c:v>29312</c:v>
                </c:pt>
                <c:pt idx="268">
                  <c:v>29342</c:v>
                </c:pt>
                <c:pt idx="269">
                  <c:v>29373</c:v>
                </c:pt>
                <c:pt idx="270">
                  <c:v>29403</c:v>
                </c:pt>
                <c:pt idx="271">
                  <c:v>29434</c:v>
                </c:pt>
                <c:pt idx="272">
                  <c:v>29465</c:v>
                </c:pt>
                <c:pt idx="273">
                  <c:v>29495</c:v>
                </c:pt>
                <c:pt idx="274">
                  <c:v>29526</c:v>
                </c:pt>
                <c:pt idx="275">
                  <c:v>29556</c:v>
                </c:pt>
                <c:pt idx="276">
                  <c:v>29587</c:v>
                </c:pt>
                <c:pt idx="277">
                  <c:v>29618</c:v>
                </c:pt>
                <c:pt idx="278">
                  <c:v>29646</c:v>
                </c:pt>
                <c:pt idx="279">
                  <c:v>29677</c:v>
                </c:pt>
                <c:pt idx="280">
                  <c:v>29707</c:v>
                </c:pt>
                <c:pt idx="281">
                  <c:v>29738</c:v>
                </c:pt>
                <c:pt idx="282">
                  <c:v>29768</c:v>
                </c:pt>
                <c:pt idx="283">
                  <c:v>29799</c:v>
                </c:pt>
                <c:pt idx="284">
                  <c:v>29830</c:v>
                </c:pt>
                <c:pt idx="285">
                  <c:v>29860</c:v>
                </c:pt>
                <c:pt idx="286">
                  <c:v>29891</c:v>
                </c:pt>
                <c:pt idx="287">
                  <c:v>29921</c:v>
                </c:pt>
                <c:pt idx="288">
                  <c:v>29952</c:v>
                </c:pt>
                <c:pt idx="289">
                  <c:v>29983</c:v>
                </c:pt>
                <c:pt idx="290">
                  <c:v>30011</c:v>
                </c:pt>
                <c:pt idx="291">
                  <c:v>30042</c:v>
                </c:pt>
                <c:pt idx="292">
                  <c:v>30072</c:v>
                </c:pt>
                <c:pt idx="293">
                  <c:v>30103</c:v>
                </c:pt>
                <c:pt idx="294">
                  <c:v>30133</c:v>
                </c:pt>
                <c:pt idx="295">
                  <c:v>30164</c:v>
                </c:pt>
                <c:pt idx="296">
                  <c:v>30195</c:v>
                </c:pt>
                <c:pt idx="297">
                  <c:v>30225</c:v>
                </c:pt>
                <c:pt idx="298">
                  <c:v>30256</c:v>
                </c:pt>
                <c:pt idx="299">
                  <c:v>30286</c:v>
                </c:pt>
                <c:pt idx="300">
                  <c:v>30317</c:v>
                </c:pt>
                <c:pt idx="301">
                  <c:v>30348</c:v>
                </c:pt>
                <c:pt idx="302">
                  <c:v>30376</c:v>
                </c:pt>
                <c:pt idx="303">
                  <c:v>30407</c:v>
                </c:pt>
                <c:pt idx="304">
                  <c:v>30437</c:v>
                </c:pt>
                <c:pt idx="305">
                  <c:v>30468</c:v>
                </c:pt>
                <c:pt idx="306">
                  <c:v>30498</c:v>
                </c:pt>
                <c:pt idx="307">
                  <c:v>30529</c:v>
                </c:pt>
                <c:pt idx="308">
                  <c:v>30560</c:v>
                </c:pt>
                <c:pt idx="309">
                  <c:v>30590</c:v>
                </c:pt>
                <c:pt idx="310">
                  <c:v>30621</c:v>
                </c:pt>
                <c:pt idx="311">
                  <c:v>30651</c:v>
                </c:pt>
                <c:pt idx="312">
                  <c:v>30682</c:v>
                </c:pt>
                <c:pt idx="313">
                  <c:v>30713</c:v>
                </c:pt>
                <c:pt idx="314">
                  <c:v>30742</c:v>
                </c:pt>
                <c:pt idx="315">
                  <c:v>30773</c:v>
                </c:pt>
                <c:pt idx="316">
                  <c:v>30803</c:v>
                </c:pt>
                <c:pt idx="317">
                  <c:v>30834</c:v>
                </c:pt>
                <c:pt idx="318">
                  <c:v>30864</c:v>
                </c:pt>
                <c:pt idx="319">
                  <c:v>30895</c:v>
                </c:pt>
                <c:pt idx="320">
                  <c:v>30926</c:v>
                </c:pt>
                <c:pt idx="321">
                  <c:v>30956</c:v>
                </c:pt>
                <c:pt idx="322">
                  <c:v>30987</c:v>
                </c:pt>
                <c:pt idx="323">
                  <c:v>31017</c:v>
                </c:pt>
                <c:pt idx="324">
                  <c:v>31048</c:v>
                </c:pt>
                <c:pt idx="325">
                  <c:v>31079</c:v>
                </c:pt>
                <c:pt idx="326">
                  <c:v>31107</c:v>
                </c:pt>
                <c:pt idx="327">
                  <c:v>31138</c:v>
                </c:pt>
                <c:pt idx="328">
                  <c:v>31168</c:v>
                </c:pt>
                <c:pt idx="329">
                  <c:v>31199</c:v>
                </c:pt>
                <c:pt idx="330">
                  <c:v>31229</c:v>
                </c:pt>
                <c:pt idx="331">
                  <c:v>31260</c:v>
                </c:pt>
                <c:pt idx="332">
                  <c:v>31291</c:v>
                </c:pt>
                <c:pt idx="333">
                  <c:v>31321</c:v>
                </c:pt>
                <c:pt idx="334">
                  <c:v>31352</c:v>
                </c:pt>
                <c:pt idx="335">
                  <c:v>31382</c:v>
                </c:pt>
                <c:pt idx="336">
                  <c:v>31413</c:v>
                </c:pt>
                <c:pt idx="337">
                  <c:v>31444</c:v>
                </c:pt>
                <c:pt idx="338">
                  <c:v>31472</c:v>
                </c:pt>
                <c:pt idx="339">
                  <c:v>31503</c:v>
                </c:pt>
                <c:pt idx="340">
                  <c:v>31533</c:v>
                </c:pt>
                <c:pt idx="341">
                  <c:v>31564</c:v>
                </c:pt>
                <c:pt idx="342">
                  <c:v>31594</c:v>
                </c:pt>
                <c:pt idx="343">
                  <c:v>31625</c:v>
                </c:pt>
                <c:pt idx="344">
                  <c:v>31656</c:v>
                </c:pt>
                <c:pt idx="345">
                  <c:v>31686</c:v>
                </c:pt>
                <c:pt idx="346">
                  <c:v>31717</c:v>
                </c:pt>
                <c:pt idx="347">
                  <c:v>31747</c:v>
                </c:pt>
                <c:pt idx="348">
                  <c:v>31778</c:v>
                </c:pt>
                <c:pt idx="349">
                  <c:v>31809</c:v>
                </c:pt>
                <c:pt idx="350">
                  <c:v>31837</c:v>
                </c:pt>
                <c:pt idx="351">
                  <c:v>31868</c:v>
                </c:pt>
                <c:pt idx="352">
                  <c:v>31898</c:v>
                </c:pt>
                <c:pt idx="353">
                  <c:v>31929</c:v>
                </c:pt>
                <c:pt idx="354">
                  <c:v>31959</c:v>
                </c:pt>
                <c:pt idx="355">
                  <c:v>31990</c:v>
                </c:pt>
                <c:pt idx="356">
                  <c:v>32021</c:v>
                </c:pt>
                <c:pt idx="357">
                  <c:v>32051</c:v>
                </c:pt>
                <c:pt idx="358">
                  <c:v>32082</c:v>
                </c:pt>
                <c:pt idx="359">
                  <c:v>32112</c:v>
                </c:pt>
                <c:pt idx="360">
                  <c:v>32143</c:v>
                </c:pt>
                <c:pt idx="361">
                  <c:v>32174</c:v>
                </c:pt>
                <c:pt idx="362">
                  <c:v>32203</c:v>
                </c:pt>
                <c:pt idx="363">
                  <c:v>32234</c:v>
                </c:pt>
                <c:pt idx="364">
                  <c:v>32264</c:v>
                </c:pt>
                <c:pt idx="365">
                  <c:v>32295</c:v>
                </c:pt>
                <c:pt idx="366">
                  <c:v>32325</c:v>
                </c:pt>
                <c:pt idx="367">
                  <c:v>32356</c:v>
                </c:pt>
                <c:pt idx="368">
                  <c:v>32387</c:v>
                </c:pt>
                <c:pt idx="369">
                  <c:v>32417</c:v>
                </c:pt>
                <c:pt idx="370">
                  <c:v>32448</c:v>
                </c:pt>
                <c:pt idx="371">
                  <c:v>32478</c:v>
                </c:pt>
                <c:pt idx="372">
                  <c:v>32509</c:v>
                </c:pt>
                <c:pt idx="373">
                  <c:v>32540</c:v>
                </c:pt>
                <c:pt idx="374">
                  <c:v>32568</c:v>
                </c:pt>
                <c:pt idx="375">
                  <c:v>32599</c:v>
                </c:pt>
                <c:pt idx="376">
                  <c:v>32629</c:v>
                </c:pt>
                <c:pt idx="377">
                  <c:v>32660</c:v>
                </c:pt>
                <c:pt idx="378">
                  <c:v>32690</c:v>
                </c:pt>
                <c:pt idx="379">
                  <c:v>32721</c:v>
                </c:pt>
                <c:pt idx="380">
                  <c:v>32752</c:v>
                </c:pt>
                <c:pt idx="381">
                  <c:v>32782</c:v>
                </c:pt>
                <c:pt idx="382">
                  <c:v>32813</c:v>
                </c:pt>
                <c:pt idx="383">
                  <c:v>32843</c:v>
                </c:pt>
                <c:pt idx="384">
                  <c:v>32874</c:v>
                </c:pt>
                <c:pt idx="385">
                  <c:v>32905</c:v>
                </c:pt>
                <c:pt idx="386">
                  <c:v>32933</c:v>
                </c:pt>
                <c:pt idx="387">
                  <c:v>32964</c:v>
                </c:pt>
                <c:pt idx="388">
                  <c:v>32994</c:v>
                </c:pt>
                <c:pt idx="389">
                  <c:v>33025</c:v>
                </c:pt>
                <c:pt idx="390">
                  <c:v>33055</c:v>
                </c:pt>
                <c:pt idx="391">
                  <c:v>33086</c:v>
                </c:pt>
                <c:pt idx="392">
                  <c:v>33117</c:v>
                </c:pt>
                <c:pt idx="393">
                  <c:v>33147</c:v>
                </c:pt>
                <c:pt idx="394">
                  <c:v>33178</c:v>
                </c:pt>
                <c:pt idx="395">
                  <c:v>33208</c:v>
                </c:pt>
                <c:pt idx="396">
                  <c:v>33239</c:v>
                </c:pt>
                <c:pt idx="397">
                  <c:v>33270</c:v>
                </c:pt>
                <c:pt idx="398">
                  <c:v>33298</c:v>
                </c:pt>
                <c:pt idx="399">
                  <c:v>33329</c:v>
                </c:pt>
                <c:pt idx="400">
                  <c:v>33359</c:v>
                </c:pt>
                <c:pt idx="401">
                  <c:v>33390</c:v>
                </c:pt>
                <c:pt idx="402">
                  <c:v>33420</c:v>
                </c:pt>
                <c:pt idx="403">
                  <c:v>33451</c:v>
                </c:pt>
                <c:pt idx="404">
                  <c:v>33482</c:v>
                </c:pt>
                <c:pt idx="405">
                  <c:v>33512</c:v>
                </c:pt>
                <c:pt idx="406">
                  <c:v>33543</c:v>
                </c:pt>
                <c:pt idx="407">
                  <c:v>33573</c:v>
                </c:pt>
                <c:pt idx="408">
                  <c:v>33604</c:v>
                </c:pt>
                <c:pt idx="409">
                  <c:v>33635</c:v>
                </c:pt>
                <c:pt idx="410">
                  <c:v>33664</c:v>
                </c:pt>
                <c:pt idx="411">
                  <c:v>33695</c:v>
                </c:pt>
                <c:pt idx="412">
                  <c:v>33725</c:v>
                </c:pt>
                <c:pt idx="413">
                  <c:v>33756</c:v>
                </c:pt>
                <c:pt idx="414">
                  <c:v>33786</c:v>
                </c:pt>
                <c:pt idx="415">
                  <c:v>33817</c:v>
                </c:pt>
                <c:pt idx="416">
                  <c:v>33848</c:v>
                </c:pt>
                <c:pt idx="417">
                  <c:v>33878</c:v>
                </c:pt>
                <c:pt idx="418">
                  <c:v>33909</c:v>
                </c:pt>
                <c:pt idx="419">
                  <c:v>33939</c:v>
                </c:pt>
                <c:pt idx="420">
                  <c:v>33970</c:v>
                </c:pt>
                <c:pt idx="421">
                  <c:v>34001</c:v>
                </c:pt>
                <c:pt idx="422">
                  <c:v>34029</c:v>
                </c:pt>
                <c:pt idx="423">
                  <c:v>34060</c:v>
                </c:pt>
                <c:pt idx="424">
                  <c:v>34090</c:v>
                </c:pt>
                <c:pt idx="425">
                  <c:v>34121</c:v>
                </c:pt>
                <c:pt idx="426">
                  <c:v>34151</c:v>
                </c:pt>
                <c:pt idx="427">
                  <c:v>34182</c:v>
                </c:pt>
                <c:pt idx="428">
                  <c:v>34213</c:v>
                </c:pt>
                <c:pt idx="429">
                  <c:v>34243</c:v>
                </c:pt>
                <c:pt idx="430">
                  <c:v>34274</c:v>
                </c:pt>
                <c:pt idx="431">
                  <c:v>34304</c:v>
                </c:pt>
                <c:pt idx="432">
                  <c:v>34335</c:v>
                </c:pt>
                <c:pt idx="433">
                  <c:v>34366</c:v>
                </c:pt>
                <c:pt idx="434">
                  <c:v>34394</c:v>
                </c:pt>
                <c:pt idx="435">
                  <c:v>34425</c:v>
                </c:pt>
                <c:pt idx="436">
                  <c:v>34455</c:v>
                </c:pt>
                <c:pt idx="437">
                  <c:v>34486</c:v>
                </c:pt>
                <c:pt idx="438">
                  <c:v>34516</c:v>
                </c:pt>
                <c:pt idx="439">
                  <c:v>34547</c:v>
                </c:pt>
                <c:pt idx="440">
                  <c:v>34578</c:v>
                </c:pt>
                <c:pt idx="441">
                  <c:v>34608</c:v>
                </c:pt>
                <c:pt idx="442">
                  <c:v>34639</c:v>
                </c:pt>
                <c:pt idx="443">
                  <c:v>34669</c:v>
                </c:pt>
                <c:pt idx="444">
                  <c:v>34700</c:v>
                </c:pt>
                <c:pt idx="445">
                  <c:v>34731</c:v>
                </c:pt>
                <c:pt idx="446">
                  <c:v>34759</c:v>
                </c:pt>
                <c:pt idx="447">
                  <c:v>34790</c:v>
                </c:pt>
                <c:pt idx="448">
                  <c:v>34820</c:v>
                </c:pt>
                <c:pt idx="449">
                  <c:v>34851</c:v>
                </c:pt>
                <c:pt idx="450">
                  <c:v>34881</c:v>
                </c:pt>
                <c:pt idx="451">
                  <c:v>34912</c:v>
                </c:pt>
                <c:pt idx="452">
                  <c:v>34943</c:v>
                </c:pt>
                <c:pt idx="453">
                  <c:v>34973</c:v>
                </c:pt>
                <c:pt idx="454">
                  <c:v>35004</c:v>
                </c:pt>
                <c:pt idx="455">
                  <c:v>35034</c:v>
                </c:pt>
                <c:pt idx="456">
                  <c:v>35065</c:v>
                </c:pt>
                <c:pt idx="457">
                  <c:v>35096</c:v>
                </c:pt>
                <c:pt idx="458">
                  <c:v>35125</c:v>
                </c:pt>
                <c:pt idx="459">
                  <c:v>35156</c:v>
                </c:pt>
                <c:pt idx="460">
                  <c:v>35186</c:v>
                </c:pt>
                <c:pt idx="461">
                  <c:v>35217</c:v>
                </c:pt>
                <c:pt idx="462">
                  <c:v>35247</c:v>
                </c:pt>
                <c:pt idx="463">
                  <c:v>35278</c:v>
                </c:pt>
                <c:pt idx="464">
                  <c:v>35309</c:v>
                </c:pt>
                <c:pt idx="465">
                  <c:v>35339</c:v>
                </c:pt>
                <c:pt idx="466">
                  <c:v>35370</c:v>
                </c:pt>
                <c:pt idx="467">
                  <c:v>35400</c:v>
                </c:pt>
                <c:pt idx="468">
                  <c:v>35431</c:v>
                </c:pt>
                <c:pt idx="469">
                  <c:v>35462</c:v>
                </c:pt>
                <c:pt idx="470">
                  <c:v>35490</c:v>
                </c:pt>
                <c:pt idx="471">
                  <c:v>35521</c:v>
                </c:pt>
                <c:pt idx="472">
                  <c:v>35551</c:v>
                </c:pt>
                <c:pt idx="473">
                  <c:v>35582</c:v>
                </c:pt>
                <c:pt idx="474">
                  <c:v>35612</c:v>
                </c:pt>
                <c:pt idx="475">
                  <c:v>35643</c:v>
                </c:pt>
                <c:pt idx="476">
                  <c:v>35674</c:v>
                </c:pt>
                <c:pt idx="477">
                  <c:v>35704</c:v>
                </c:pt>
                <c:pt idx="478">
                  <c:v>35735</c:v>
                </c:pt>
                <c:pt idx="479">
                  <c:v>35765</c:v>
                </c:pt>
                <c:pt idx="480">
                  <c:v>35796</c:v>
                </c:pt>
                <c:pt idx="481">
                  <c:v>35827</c:v>
                </c:pt>
                <c:pt idx="482">
                  <c:v>35855</c:v>
                </c:pt>
                <c:pt idx="483">
                  <c:v>35886</c:v>
                </c:pt>
                <c:pt idx="484">
                  <c:v>35916</c:v>
                </c:pt>
                <c:pt idx="485">
                  <c:v>35947</c:v>
                </c:pt>
                <c:pt idx="486">
                  <c:v>35977</c:v>
                </c:pt>
                <c:pt idx="487">
                  <c:v>36008</c:v>
                </c:pt>
                <c:pt idx="488">
                  <c:v>36039</c:v>
                </c:pt>
                <c:pt idx="489">
                  <c:v>36069</c:v>
                </c:pt>
                <c:pt idx="490">
                  <c:v>36100</c:v>
                </c:pt>
                <c:pt idx="491">
                  <c:v>36130</c:v>
                </c:pt>
                <c:pt idx="492">
                  <c:v>36161</c:v>
                </c:pt>
                <c:pt idx="493">
                  <c:v>36192</c:v>
                </c:pt>
                <c:pt idx="494">
                  <c:v>36220</c:v>
                </c:pt>
                <c:pt idx="495">
                  <c:v>36251</c:v>
                </c:pt>
                <c:pt idx="496">
                  <c:v>36281</c:v>
                </c:pt>
                <c:pt idx="497">
                  <c:v>36312</c:v>
                </c:pt>
                <c:pt idx="498">
                  <c:v>36342</c:v>
                </c:pt>
                <c:pt idx="499">
                  <c:v>36373</c:v>
                </c:pt>
                <c:pt idx="500">
                  <c:v>36404</c:v>
                </c:pt>
                <c:pt idx="501">
                  <c:v>36434</c:v>
                </c:pt>
                <c:pt idx="502">
                  <c:v>36465</c:v>
                </c:pt>
                <c:pt idx="503">
                  <c:v>36495</c:v>
                </c:pt>
                <c:pt idx="504">
                  <c:v>36526</c:v>
                </c:pt>
                <c:pt idx="505">
                  <c:v>36557</c:v>
                </c:pt>
                <c:pt idx="506">
                  <c:v>36586</c:v>
                </c:pt>
                <c:pt idx="507">
                  <c:v>36617</c:v>
                </c:pt>
                <c:pt idx="508">
                  <c:v>36647</c:v>
                </c:pt>
                <c:pt idx="509">
                  <c:v>36678</c:v>
                </c:pt>
                <c:pt idx="510">
                  <c:v>36708</c:v>
                </c:pt>
                <c:pt idx="511">
                  <c:v>36739</c:v>
                </c:pt>
                <c:pt idx="512">
                  <c:v>36770</c:v>
                </c:pt>
                <c:pt idx="513">
                  <c:v>36800</c:v>
                </c:pt>
                <c:pt idx="514">
                  <c:v>36831</c:v>
                </c:pt>
                <c:pt idx="515">
                  <c:v>36861</c:v>
                </c:pt>
                <c:pt idx="516">
                  <c:v>36892</c:v>
                </c:pt>
                <c:pt idx="517">
                  <c:v>36923</c:v>
                </c:pt>
                <c:pt idx="518">
                  <c:v>36951</c:v>
                </c:pt>
                <c:pt idx="519">
                  <c:v>36982</c:v>
                </c:pt>
                <c:pt idx="520">
                  <c:v>37012</c:v>
                </c:pt>
                <c:pt idx="521">
                  <c:v>37043</c:v>
                </c:pt>
                <c:pt idx="522">
                  <c:v>37073</c:v>
                </c:pt>
                <c:pt idx="523">
                  <c:v>37104</c:v>
                </c:pt>
                <c:pt idx="524">
                  <c:v>37135</c:v>
                </c:pt>
                <c:pt idx="525">
                  <c:v>37165</c:v>
                </c:pt>
                <c:pt idx="526">
                  <c:v>37196</c:v>
                </c:pt>
                <c:pt idx="527">
                  <c:v>37226</c:v>
                </c:pt>
                <c:pt idx="528">
                  <c:v>37257</c:v>
                </c:pt>
                <c:pt idx="529">
                  <c:v>37288</c:v>
                </c:pt>
                <c:pt idx="530">
                  <c:v>37316</c:v>
                </c:pt>
                <c:pt idx="531">
                  <c:v>37347</c:v>
                </c:pt>
                <c:pt idx="532">
                  <c:v>37377</c:v>
                </c:pt>
                <c:pt idx="533">
                  <c:v>37408</c:v>
                </c:pt>
                <c:pt idx="534">
                  <c:v>37438</c:v>
                </c:pt>
                <c:pt idx="535">
                  <c:v>37469</c:v>
                </c:pt>
                <c:pt idx="536">
                  <c:v>37500</c:v>
                </c:pt>
                <c:pt idx="537">
                  <c:v>37530</c:v>
                </c:pt>
                <c:pt idx="538">
                  <c:v>37561</c:v>
                </c:pt>
                <c:pt idx="539">
                  <c:v>37591</c:v>
                </c:pt>
                <c:pt idx="540">
                  <c:v>37622</c:v>
                </c:pt>
                <c:pt idx="541">
                  <c:v>37653</c:v>
                </c:pt>
                <c:pt idx="542">
                  <c:v>37681</c:v>
                </c:pt>
                <c:pt idx="543">
                  <c:v>37712</c:v>
                </c:pt>
                <c:pt idx="544">
                  <c:v>37742</c:v>
                </c:pt>
                <c:pt idx="545">
                  <c:v>37773</c:v>
                </c:pt>
                <c:pt idx="546">
                  <c:v>37803</c:v>
                </c:pt>
                <c:pt idx="547">
                  <c:v>37834</c:v>
                </c:pt>
                <c:pt idx="548">
                  <c:v>37865</c:v>
                </c:pt>
                <c:pt idx="549">
                  <c:v>37895</c:v>
                </c:pt>
                <c:pt idx="550">
                  <c:v>37926</c:v>
                </c:pt>
                <c:pt idx="551">
                  <c:v>37956</c:v>
                </c:pt>
                <c:pt idx="552">
                  <c:v>37987</c:v>
                </c:pt>
                <c:pt idx="553">
                  <c:v>38018</c:v>
                </c:pt>
                <c:pt idx="554">
                  <c:v>38047</c:v>
                </c:pt>
                <c:pt idx="555">
                  <c:v>38078</c:v>
                </c:pt>
                <c:pt idx="556">
                  <c:v>38108</c:v>
                </c:pt>
                <c:pt idx="557">
                  <c:v>38139</c:v>
                </c:pt>
                <c:pt idx="558">
                  <c:v>38169</c:v>
                </c:pt>
                <c:pt idx="559">
                  <c:v>38200</c:v>
                </c:pt>
                <c:pt idx="560">
                  <c:v>38231</c:v>
                </c:pt>
                <c:pt idx="561">
                  <c:v>38261</c:v>
                </c:pt>
                <c:pt idx="562">
                  <c:v>38292</c:v>
                </c:pt>
                <c:pt idx="563">
                  <c:v>38322</c:v>
                </c:pt>
                <c:pt idx="564">
                  <c:v>38353</c:v>
                </c:pt>
                <c:pt idx="565">
                  <c:v>38384</c:v>
                </c:pt>
                <c:pt idx="566">
                  <c:v>38412</c:v>
                </c:pt>
                <c:pt idx="567">
                  <c:v>38443</c:v>
                </c:pt>
                <c:pt idx="568">
                  <c:v>38473</c:v>
                </c:pt>
                <c:pt idx="569">
                  <c:v>38504</c:v>
                </c:pt>
                <c:pt idx="570">
                  <c:v>38534</c:v>
                </c:pt>
                <c:pt idx="571">
                  <c:v>38565</c:v>
                </c:pt>
                <c:pt idx="572">
                  <c:v>38596</c:v>
                </c:pt>
                <c:pt idx="573">
                  <c:v>38626</c:v>
                </c:pt>
                <c:pt idx="574">
                  <c:v>38657</c:v>
                </c:pt>
                <c:pt idx="575">
                  <c:v>38687</c:v>
                </c:pt>
                <c:pt idx="576">
                  <c:v>38718</c:v>
                </c:pt>
                <c:pt idx="577">
                  <c:v>38749</c:v>
                </c:pt>
                <c:pt idx="578">
                  <c:v>38777</c:v>
                </c:pt>
                <c:pt idx="579">
                  <c:v>38808</c:v>
                </c:pt>
                <c:pt idx="580">
                  <c:v>38838</c:v>
                </c:pt>
                <c:pt idx="581">
                  <c:v>38869</c:v>
                </c:pt>
                <c:pt idx="582">
                  <c:v>38899</c:v>
                </c:pt>
                <c:pt idx="583">
                  <c:v>38930</c:v>
                </c:pt>
                <c:pt idx="584">
                  <c:v>38961</c:v>
                </c:pt>
                <c:pt idx="585">
                  <c:v>38991</c:v>
                </c:pt>
                <c:pt idx="586">
                  <c:v>39022</c:v>
                </c:pt>
                <c:pt idx="587">
                  <c:v>39052</c:v>
                </c:pt>
                <c:pt idx="588">
                  <c:v>39083</c:v>
                </c:pt>
                <c:pt idx="589">
                  <c:v>39114</c:v>
                </c:pt>
                <c:pt idx="590">
                  <c:v>39142</c:v>
                </c:pt>
                <c:pt idx="591">
                  <c:v>39173</c:v>
                </c:pt>
                <c:pt idx="592">
                  <c:v>39203</c:v>
                </c:pt>
                <c:pt idx="593">
                  <c:v>39234</c:v>
                </c:pt>
                <c:pt idx="594">
                  <c:v>39264</c:v>
                </c:pt>
                <c:pt idx="595">
                  <c:v>39295</c:v>
                </c:pt>
                <c:pt idx="596">
                  <c:v>39326</c:v>
                </c:pt>
                <c:pt idx="597">
                  <c:v>39356</c:v>
                </c:pt>
                <c:pt idx="598">
                  <c:v>39387</c:v>
                </c:pt>
                <c:pt idx="599">
                  <c:v>39417</c:v>
                </c:pt>
                <c:pt idx="600">
                  <c:v>39448</c:v>
                </c:pt>
                <c:pt idx="601">
                  <c:v>39479</c:v>
                </c:pt>
                <c:pt idx="602">
                  <c:v>39508</c:v>
                </c:pt>
                <c:pt idx="603">
                  <c:v>39539</c:v>
                </c:pt>
                <c:pt idx="604">
                  <c:v>39569</c:v>
                </c:pt>
                <c:pt idx="605">
                  <c:v>39600</c:v>
                </c:pt>
                <c:pt idx="606">
                  <c:v>39630</c:v>
                </c:pt>
                <c:pt idx="607">
                  <c:v>39661</c:v>
                </c:pt>
                <c:pt idx="608">
                  <c:v>39692</c:v>
                </c:pt>
                <c:pt idx="609">
                  <c:v>39722</c:v>
                </c:pt>
                <c:pt idx="610">
                  <c:v>39753</c:v>
                </c:pt>
                <c:pt idx="611">
                  <c:v>39783</c:v>
                </c:pt>
                <c:pt idx="612">
                  <c:v>39814</c:v>
                </c:pt>
                <c:pt idx="613">
                  <c:v>39845</c:v>
                </c:pt>
                <c:pt idx="614">
                  <c:v>39873</c:v>
                </c:pt>
                <c:pt idx="615">
                  <c:v>39904</c:v>
                </c:pt>
                <c:pt idx="616">
                  <c:v>39934</c:v>
                </c:pt>
                <c:pt idx="617">
                  <c:v>39965</c:v>
                </c:pt>
                <c:pt idx="618">
                  <c:v>39995</c:v>
                </c:pt>
                <c:pt idx="619">
                  <c:v>40026</c:v>
                </c:pt>
                <c:pt idx="620">
                  <c:v>40057</c:v>
                </c:pt>
                <c:pt idx="621">
                  <c:v>40087</c:v>
                </c:pt>
                <c:pt idx="622">
                  <c:v>40118</c:v>
                </c:pt>
                <c:pt idx="623">
                  <c:v>40148</c:v>
                </c:pt>
                <c:pt idx="624">
                  <c:v>40179</c:v>
                </c:pt>
                <c:pt idx="625">
                  <c:v>40210</c:v>
                </c:pt>
                <c:pt idx="626">
                  <c:v>40238</c:v>
                </c:pt>
                <c:pt idx="627">
                  <c:v>40269</c:v>
                </c:pt>
                <c:pt idx="628">
                  <c:v>40299</c:v>
                </c:pt>
                <c:pt idx="629">
                  <c:v>40330</c:v>
                </c:pt>
                <c:pt idx="630">
                  <c:v>40360</c:v>
                </c:pt>
                <c:pt idx="631">
                  <c:v>40391</c:v>
                </c:pt>
                <c:pt idx="632">
                  <c:v>40422</c:v>
                </c:pt>
                <c:pt idx="633">
                  <c:v>40452</c:v>
                </c:pt>
                <c:pt idx="634">
                  <c:v>40483</c:v>
                </c:pt>
                <c:pt idx="635">
                  <c:v>40513</c:v>
                </c:pt>
                <c:pt idx="636">
                  <c:v>40544</c:v>
                </c:pt>
                <c:pt idx="637">
                  <c:v>40575</c:v>
                </c:pt>
                <c:pt idx="638">
                  <c:v>40603</c:v>
                </c:pt>
                <c:pt idx="639">
                  <c:v>40634</c:v>
                </c:pt>
                <c:pt idx="640">
                  <c:v>40664</c:v>
                </c:pt>
                <c:pt idx="641">
                  <c:v>40695</c:v>
                </c:pt>
                <c:pt idx="642">
                  <c:v>40725</c:v>
                </c:pt>
                <c:pt idx="643">
                  <c:v>40756</c:v>
                </c:pt>
                <c:pt idx="644">
                  <c:v>40787</c:v>
                </c:pt>
                <c:pt idx="645">
                  <c:v>40817</c:v>
                </c:pt>
                <c:pt idx="646">
                  <c:v>40848</c:v>
                </c:pt>
                <c:pt idx="647">
                  <c:v>40878</c:v>
                </c:pt>
                <c:pt idx="648">
                  <c:v>40909</c:v>
                </c:pt>
                <c:pt idx="649">
                  <c:v>40940</c:v>
                </c:pt>
                <c:pt idx="650">
                  <c:v>40969</c:v>
                </c:pt>
                <c:pt idx="651">
                  <c:v>41000</c:v>
                </c:pt>
                <c:pt idx="652">
                  <c:v>41030</c:v>
                </c:pt>
                <c:pt idx="653">
                  <c:v>41061</c:v>
                </c:pt>
                <c:pt idx="654">
                  <c:v>41091</c:v>
                </c:pt>
                <c:pt idx="655">
                  <c:v>41122</c:v>
                </c:pt>
                <c:pt idx="656">
                  <c:v>41153</c:v>
                </c:pt>
                <c:pt idx="657">
                  <c:v>41183</c:v>
                </c:pt>
                <c:pt idx="658">
                  <c:v>41214</c:v>
                </c:pt>
                <c:pt idx="659">
                  <c:v>41244</c:v>
                </c:pt>
                <c:pt idx="660">
                  <c:v>41275</c:v>
                </c:pt>
                <c:pt idx="661">
                  <c:v>41306</c:v>
                </c:pt>
                <c:pt idx="662">
                  <c:v>41334</c:v>
                </c:pt>
                <c:pt idx="663">
                  <c:v>41365</c:v>
                </c:pt>
                <c:pt idx="664">
                  <c:v>41395</c:v>
                </c:pt>
                <c:pt idx="665">
                  <c:v>41426</c:v>
                </c:pt>
                <c:pt idx="666">
                  <c:v>41456</c:v>
                </c:pt>
                <c:pt idx="667">
                  <c:v>41487</c:v>
                </c:pt>
                <c:pt idx="668">
                  <c:v>41518</c:v>
                </c:pt>
                <c:pt idx="669">
                  <c:v>41548</c:v>
                </c:pt>
                <c:pt idx="670">
                  <c:v>41579</c:v>
                </c:pt>
                <c:pt idx="671">
                  <c:v>41609</c:v>
                </c:pt>
                <c:pt idx="672">
                  <c:v>41640</c:v>
                </c:pt>
                <c:pt idx="673">
                  <c:v>41671</c:v>
                </c:pt>
                <c:pt idx="674">
                  <c:v>41699</c:v>
                </c:pt>
                <c:pt idx="675">
                  <c:v>41730</c:v>
                </c:pt>
                <c:pt idx="676">
                  <c:v>41760</c:v>
                </c:pt>
                <c:pt idx="677">
                  <c:v>41791</c:v>
                </c:pt>
                <c:pt idx="678">
                  <c:v>41821</c:v>
                </c:pt>
                <c:pt idx="679">
                  <c:v>41852</c:v>
                </c:pt>
                <c:pt idx="680">
                  <c:v>41883</c:v>
                </c:pt>
                <c:pt idx="681">
                  <c:v>41913</c:v>
                </c:pt>
                <c:pt idx="682">
                  <c:v>41944</c:v>
                </c:pt>
                <c:pt idx="683">
                  <c:v>41974</c:v>
                </c:pt>
                <c:pt idx="684">
                  <c:v>42005</c:v>
                </c:pt>
                <c:pt idx="685">
                  <c:v>42036</c:v>
                </c:pt>
                <c:pt idx="686">
                  <c:v>42064</c:v>
                </c:pt>
                <c:pt idx="687">
                  <c:v>42095</c:v>
                </c:pt>
                <c:pt idx="688">
                  <c:v>42125</c:v>
                </c:pt>
                <c:pt idx="689">
                  <c:v>42156</c:v>
                </c:pt>
                <c:pt idx="690">
                  <c:v>42186</c:v>
                </c:pt>
                <c:pt idx="691">
                  <c:v>42217</c:v>
                </c:pt>
                <c:pt idx="692">
                  <c:v>42248</c:v>
                </c:pt>
                <c:pt idx="693">
                  <c:v>42278</c:v>
                </c:pt>
                <c:pt idx="694">
                  <c:v>42309</c:v>
                </c:pt>
                <c:pt idx="695">
                  <c:v>42339</c:v>
                </c:pt>
                <c:pt idx="696">
                  <c:v>42370</c:v>
                </c:pt>
                <c:pt idx="697">
                  <c:v>42401</c:v>
                </c:pt>
                <c:pt idx="698">
                  <c:v>42430</c:v>
                </c:pt>
                <c:pt idx="699">
                  <c:v>42461</c:v>
                </c:pt>
                <c:pt idx="700">
                  <c:v>42491</c:v>
                </c:pt>
                <c:pt idx="701">
                  <c:v>42522</c:v>
                </c:pt>
                <c:pt idx="702">
                  <c:v>42552</c:v>
                </c:pt>
                <c:pt idx="703">
                  <c:v>42583</c:v>
                </c:pt>
                <c:pt idx="704">
                  <c:v>42614</c:v>
                </c:pt>
                <c:pt idx="705">
                  <c:v>42644</c:v>
                </c:pt>
                <c:pt idx="706">
                  <c:v>42675</c:v>
                </c:pt>
                <c:pt idx="707">
                  <c:v>42705</c:v>
                </c:pt>
                <c:pt idx="708">
                  <c:v>42736</c:v>
                </c:pt>
                <c:pt idx="709">
                  <c:v>42767</c:v>
                </c:pt>
                <c:pt idx="710">
                  <c:v>42795</c:v>
                </c:pt>
                <c:pt idx="711">
                  <c:v>42826</c:v>
                </c:pt>
                <c:pt idx="712">
                  <c:v>42856</c:v>
                </c:pt>
                <c:pt idx="713">
                  <c:v>42887</c:v>
                </c:pt>
                <c:pt idx="714">
                  <c:v>42917</c:v>
                </c:pt>
                <c:pt idx="715">
                  <c:v>42948</c:v>
                </c:pt>
                <c:pt idx="716">
                  <c:v>42979</c:v>
                </c:pt>
                <c:pt idx="717">
                  <c:v>43009</c:v>
                </c:pt>
                <c:pt idx="718">
                  <c:v>43040</c:v>
                </c:pt>
                <c:pt idx="719">
                  <c:v>43070</c:v>
                </c:pt>
                <c:pt idx="720">
                  <c:v>43101</c:v>
                </c:pt>
                <c:pt idx="721">
                  <c:v>43132</c:v>
                </c:pt>
                <c:pt idx="722">
                  <c:v>43160</c:v>
                </c:pt>
                <c:pt idx="723">
                  <c:v>43191</c:v>
                </c:pt>
                <c:pt idx="724">
                  <c:v>43221</c:v>
                </c:pt>
                <c:pt idx="725">
                  <c:v>43252</c:v>
                </c:pt>
                <c:pt idx="726">
                  <c:v>43282</c:v>
                </c:pt>
                <c:pt idx="727">
                  <c:v>43313</c:v>
                </c:pt>
                <c:pt idx="728">
                  <c:v>43344</c:v>
                </c:pt>
                <c:pt idx="729">
                  <c:v>43374</c:v>
                </c:pt>
                <c:pt idx="730">
                  <c:v>43405</c:v>
                </c:pt>
                <c:pt idx="731">
                  <c:v>43435</c:v>
                </c:pt>
                <c:pt idx="732">
                  <c:v>43466</c:v>
                </c:pt>
                <c:pt idx="733">
                  <c:v>43497</c:v>
                </c:pt>
                <c:pt idx="734">
                  <c:v>43525</c:v>
                </c:pt>
                <c:pt idx="735">
                  <c:v>43556</c:v>
                </c:pt>
                <c:pt idx="736">
                  <c:v>43586</c:v>
                </c:pt>
                <c:pt idx="737">
                  <c:v>43617</c:v>
                </c:pt>
                <c:pt idx="738">
                  <c:v>43647</c:v>
                </c:pt>
                <c:pt idx="739">
                  <c:v>43678</c:v>
                </c:pt>
                <c:pt idx="740">
                  <c:v>43709</c:v>
                </c:pt>
                <c:pt idx="741">
                  <c:v>43739</c:v>
                </c:pt>
                <c:pt idx="742">
                  <c:v>43770</c:v>
                </c:pt>
                <c:pt idx="743">
                  <c:v>43800</c:v>
                </c:pt>
                <c:pt idx="744">
                  <c:v>43831</c:v>
                </c:pt>
                <c:pt idx="745">
                  <c:v>43862</c:v>
                </c:pt>
                <c:pt idx="746">
                  <c:v>43891</c:v>
                </c:pt>
                <c:pt idx="747">
                  <c:v>43922</c:v>
                </c:pt>
                <c:pt idx="748">
                  <c:v>43952</c:v>
                </c:pt>
                <c:pt idx="749">
                  <c:v>43983</c:v>
                </c:pt>
                <c:pt idx="750">
                  <c:v>44013</c:v>
                </c:pt>
                <c:pt idx="751">
                  <c:v>44044</c:v>
                </c:pt>
                <c:pt idx="752">
                  <c:v>44075</c:v>
                </c:pt>
                <c:pt idx="753">
                  <c:v>44105</c:v>
                </c:pt>
                <c:pt idx="754">
                  <c:v>44136</c:v>
                </c:pt>
                <c:pt idx="755">
                  <c:v>44166</c:v>
                </c:pt>
                <c:pt idx="756">
                  <c:v>44197</c:v>
                </c:pt>
                <c:pt idx="757">
                  <c:v>44228</c:v>
                </c:pt>
                <c:pt idx="758">
                  <c:v>44256</c:v>
                </c:pt>
                <c:pt idx="759">
                  <c:v>44287</c:v>
                </c:pt>
                <c:pt idx="760">
                  <c:v>44317</c:v>
                </c:pt>
                <c:pt idx="761">
                  <c:v>44348</c:v>
                </c:pt>
                <c:pt idx="762">
                  <c:v>44378</c:v>
                </c:pt>
                <c:pt idx="763">
                  <c:v>44409</c:v>
                </c:pt>
                <c:pt idx="764">
                  <c:v>44440</c:v>
                </c:pt>
                <c:pt idx="765">
                  <c:v>44470</c:v>
                </c:pt>
                <c:pt idx="766">
                  <c:v>44501</c:v>
                </c:pt>
                <c:pt idx="767">
                  <c:v>44531</c:v>
                </c:pt>
                <c:pt idx="768">
                  <c:v>44562</c:v>
                </c:pt>
                <c:pt idx="769">
                  <c:v>44593</c:v>
                </c:pt>
                <c:pt idx="770">
                  <c:v>44621</c:v>
                </c:pt>
                <c:pt idx="771">
                  <c:v>44652</c:v>
                </c:pt>
                <c:pt idx="772">
                  <c:v>44682</c:v>
                </c:pt>
                <c:pt idx="773">
                  <c:v>44713</c:v>
                </c:pt>
                <c:pt idx="774">
                  <c:v>44743</c:v>
                </c:pt>
                <c:pt idx="775">
                  <c:v>44774</c:v>
                </c:pt>
                <c:pt idx="776">
                  <c:v>44805</c:v>
                </c:pt>
                <c:pt idx="777">
                  <c:v>44835</c:v>
                </c:pt>
                <c:pt idx="778">
                  <c:v>44866</c:v>
                </c:pt>
                <c:pt idx="779">
                  <c:v>44896</c:v>
                </c:pt>
                <c:pt idx="780">
                  <c:v>44927</c:v>
                </c:pt>
                <c:pt idx="781">
                  <c:v>44958</c:v>
                </c:pt>
                <c:pt idx="782">
                  <c:v>44986</c:v>
                </c:pt>
                <c:pt idx="783">
                  <c:v>45017</c:v>
                </c:pt>
                <c:pt idx="784">
                  <c:v>45047</c:v>
                </c:pt>
                <c:pt idx="785">
                  <c:v>45078</c:v>
                </c:pt>
                <c:pt idx="786">
                  <c:v>45108</c:v>
                </c:pt>
                <c:pt idx="787">
                  <c:v>45139</c:v>
                </c:pt>
                <c:pt idx="788">
                  <c:v>45170</c:v>
                </c:pt>
                <c:pt idx="789">
                  <c:v>45200</c:v>
                </c:pt>
                <c:pt idx="790">
                  <c:v>45231</c:v>
                </c:pt>
                <c:pt idx="791">
                  <c:v>45261</c:v>
                </c:pt>
                <c:pt idx="792">
                  <c:v>45292</c:v>
                </c:pt>
                <c:pt idx="793">
                  <c:v>45323</c:v>
                </c:pt>
                <c:pt idx="794">
                  <c:v>45352</c:v>
                </c:pt>
                <c:pt idx="795">
                  <c:v>45383</c:v>
                </c:pt>
                <c:pt idx="796">
                  <c:v>45413</c:v>
                </c:pt>
                <c:pt idx="797">
                  <c:v>45444</c:v>
                </c:pt>
                <c:pt idx="798">
                  <c:v>45474</c:v>
                </c:pt>
                <c:pt idx="799">
                  <c:v>45505</c:v>
                </c:pt>
                <c:pt idx="800">
                  <c:v>45536</c:v>
                </c:pt>
                <c:pt idx="801">
                  <c:v>45566</c:v>
                </c:pt>
                <c:pt idx="802">
                  <c:v>45597</c:v>
                </c:pt>
                <c:pt idx="803">
                  <c:v>45627</c:v>
                </c:pt>
                <c:pt idx="804">
                  <c:v>45658</c:v>
                </c:pt>
                <c:pt idx="805">
                  <c:v>45689</c:v>
                </c:pt>
                <c:pt idx="806">
                  <c:v>45717</c:v>
                </c:pt>
                <c:pt idx="807">
                  <c:v>45748</c:v>
                </c:pt>
                <c:pt idx="808">
                  <c:v>45778</c:v>
                </c:pt>
                <c:pt idx="809">
                  <c:v>45809</c:v>
                </c:pt>
                <c:pt idx="810">
                  <c:v>45839</c:v>
                </c:pt>
                <c:pt idx="811">
                  <c:v>45870</c:v>
                </c:pt>
                <c:pt idx="812">
                  <c:v>45901</c:v>
                </c:pt>
                <c:pt idx="813">
                  <c:v>45931</c:v>
                </c:pt>
                <c:pt idx="814">
                  <c:v>45962</c:v>
                </c:pt>
                <c:pt idx="815">
                  <c:v>45992</c:v>
                </c:pt>
                <c:pt idx="816">
                  <c:v>46023</c:v>
                </c:pt>
                <c:pt idx="817">
                  <c:v>46054</c:v>
                </c:pt>
                <c:pt idx="818">
                  <c:v>46082</c:v>
                </c:pt>
                <c:pt idx="819">
                  <c:v>46113</c:v>
                </c:pt>
                <c:pt idx="820">
                  <c:v>46143</c:v>
                </c:pt>
                <c:pt idx="821">
                  <c:v>46174</c:v>
                </c:pt>
                <c:pt idx="822">
                  <c:v>46204</c:v>
                </c:pt>
                <c:pt idx="823">
                  <c:v>46235</c:v>
                </c:pt>
                <c:pt idx="824">
                  <c:v>46266</c:v>
                </c:pt>
                <c:pt idx="825">
                  <c:v>46296</c:v>
                </c:pt>
                <c:pt idx="826">
                  <c:v>46327</c:v>
                </c:pt>
                <c:pt idx="827">
                  <c:v>46357</c:v>
                </c:pt>
                <c:pt idx="828">
                  <c:v>46388</c:v>
                </c:pt>
                <c:pt idx="829">
                  <c:v>46419</c:v>
                </c:pt>
                <c:pt idx="830">
                  <c:v>46447</c:v>
                </c:pt>
                <c:pt idx="831">
                  <c:v>46478</c:v>
                </c:pt>
                <c:pt idx="832">
                  <c:v>46508</c:v>
                </c:pt>
                <c:pt idx="833">
                  <c:v>46539</c:v>
                </c:pt>
                <c:pt idx="834">
                  <c:v>46569</c:v>
                </c:pt>
                <c:pt idx="835">
                  <c:v>46600</c:v>
                </c:pt>
                <c:pt idx="836">
                  <c:v>46631</c:v>
                </c:pt>
                <c:pt idx="837">
                  <c:v>46661</c:v>
                </c:pt>
                <c:pt idx="838">
                  <c:v>46692</c:v>
                </c:pt>
                <c:pt idx="839">
                  <c:v>46722</c:v>
                </c:pt>
                <c:pt idx="840">
                  <c:v>46753</c:v>
                </c:pt>
                <c:pt idx="841">
                  <c:v>46784</c:v>
                </c:pt>
                <c:pt idx="842">
                  <c:v>46813</c:v>
                </c:pt>
                <c:pt idx="843">
                  <c:v>46844</c:v>
                </c:pt>
                <c:pt idx="844">
                  <c:v>46874</c:v>
                </c:pt>
                <c:pt idx="845">
                  <c:v>46905</c:v>
                </c:pt>
                <c:pt idx="846">
                  <c:v>46935</c:v>
                </c:pt>
                <c:pt idx="847">
                  <c:v>46966</c:v>
                </c:pt>
                <c:pt idx="848">
                  <c:v>46997</c:v>
                </c:pt>
                <c:pt idx="849">
                  <c:v>47027</c:v>
                </c:pt>
                <c:pt idx="850">
                  <c:v>47058</c:v>
                </c:pt>
                <c:pt idx="851">
                  <c:v>47088</c:v>
                </c:pt>
                <c:pt idx="852">
                  <c:v>47119</c:v>
                </c:pt>
                <c:pt idx="853">
                  <c:v>47150</c:v>
                </c:pt>
                <c:pt idx="854">
                  <c:v>47178</c:v>
                </c:pt>
                <c:pt idx="855">
                  <c:v>47209</c:v>
                </c:pt>
                <c:pt idx="856">
                  <c:v>47239</c:v>
                </c:pt>
                <c:pt idx="857">
                  <c:v>47270</c:v>
                </c:pt>
                <c:pt idx="858">
                  <c:v>47300</c:v>
                </c:pt>
                <c:pt idx="859">
                  <c:v>47331</c:v>
                </c:pt>
                <c:pt idx="860">
                  <c:v>47362</c:v>
                </c:pt>
                <c:pt idx="861">
                  <c:v>47392</c:v>
                </c:pt>
                <c:pt idx="862">
                  <c:v>47423</c:v>
                </c:pt>
                <c:pt idx="863">
                  <c:v>47453</c:v>
                </c:pt>
                <c:pt idx="864">
                  <c:v>47484</c:v>
                </c:pt>
                <c:pt idx="865">
                  <c:v>47515</c:v>
                </c:pt>
                <c:pt idx="866">
                  <c:v>47543</c:v>
                </c:pt>
                <c:pt idx="867">
                  <c:v>47574</c:v>
                </c:pt>
                <c:pt idx="868">
                  <c:v>47604</c:v>
                </c:pt>
                <c:pt idx="869">
                  <c:v>47635</c:v>
                </c:pt>
                <c:pt idx="870">
                  <c:v>47665</c:v>
                </c:pt>
                <c:pt idx="871">
                  <c:v>47696</c:v>
                </c:pt>
                <c:pt idx="872">
                  <c:v>47727</c:v>
                </c:pt>
                <c:pt idx="873">
                  <c:v>47757</c:v>
                </c:pt>
                <c:pt idx="874">
                  <c:v>47788</c:v>
                </c:pt>
                <c:pt idx="875">
                  <c:v>47818</c:v>
                </c:pt>
                <c:pt idx="876">
                  <c:v>47849</c:v>
                </c:pt>
                <c:pt idx="877">
                  <c:v>47880</c:v>
                </c:pt>
                <c:pt idx="878">
                  <c:v>47908</c:v>
                </c:pt>
                <c:pt idx="879">
                  <c:v>47939</c:v>
                </c:pt>
                <c:pt idx="880">
                  <c:v>47969</c:v>
                </c:pt>
                <c:pt idx="881">
                  <c:v>48000</c:v>
                </c:pt>
                <c:pt idx="882">
                  <c:v>48030</c:v>
                </c:pt>
                <c:pt idx="883">
                  <c:v>48061</c:v>
                </c:pt>
                <c:pt idx="884">
                  <c:v>48092</c:v>
                </c:pt>
                <c:pt idx="885">
                  <c:v>48122</c:v>
                </c:pt>
                <c:pt idx="886">
                  <c:v>48153</c:v>
                </c:pt>
                <c:pt idx="887">
                  <c:v>48183</c:v>
                </c:pt>
                <c:pt idx="888">
                  <c:v>48214</c:v>
                </c:pt>
                <c:pt idx="889">
                  <c:v>48245</c:v>
                </c:pt>
                <c:pt idx="890">
                  <c:v>48274</c:v>
                </c:pt>
                <c:pt idx="891">
                  <c:v>48305</c:v>
                </c:pt>
                <c:pt idx="892">
                  <c:v>48335</c:v>
                </c:pt>
                <c:pt idx="893">
                  <c:v>48366</c:v>
                </c:pt>
                <c:pt idx="894">
                  <c:v>48396</c:v>
                </c:pt>
                <c:pt idx="895">
                  <c:v>48427</c:v>
                </c:pt>
                <c:pt idx="896">
                  <c:v>48458</c:v>
                </c:pt>
                <c:pt idx="897">
                  <c:v>48488</c:v>
                </c:pt>
                <c:pt idx="898">
                  <c:v>48519</c:v>
                </c:pt>
                <c:pt idx="899">
                  <c:v>48549</c:v>
                </c:pt>
                <c:pt idx="900">
                  <c:v>48580</c:v>
                </c:pt>
                <c:pt idx="901">
                  <c:v>48611</c:v>
                </c:pt>
                <c:pt idx="902">
                  <c:v>48639</c:v>
                </c:pt>
                <c:pt idx="903">
                  <c:v>48670</c:v>
                </c:pt>
                <c:pt idx="904">
                  <c:v>48700</c:v>
                </c:pt>
                <c:pt idx="905">
                  <c:v>48731</c:v>
                </c:pt>
                <c:pt idx="906">
                  <c:v>48761</c:v>
                </c:pt>
                <c:pt idx="907">
                  <c:v>48792</c:v>
                </c:pt>
                <c:pt idx="908">
                  <c:v>48823</c:v>
                </c:pt>
                <c:pt idx="909">
                  <c:v>48853</c:v>
                </c:pt>
                <c:pt idx="910">
                  <c:v>48884</c:v>
                </c:pt>
                <c:pt idx="911">
                  <c:v>48914</c:v>
                </c:pt>
                <c:pt idx="912">
                  <c:v>48945</c:v>
                </c:pt>
                <c:pt idx="913">
                  <c:v>48976</c:v>
                </c:pt>
                <c:pt idx="914">
                  <c:v>49004</c:v>
                </c:pt>
                <c:pt idx="915">
                  <c:v>49035</c:v>
                </c:pt>
                <c:pt idx="916">
                  <c:v>49065</c:v>
                </c:pt>
                <c:pt idx="917">
                  <c:v>49096</c:v>
                </c:pt>
                <c:pt idx="918">
                  <c:v>49126</c:v>
                </c:pt>
                <c:pt idx="919">
                  <c:v>49157</c:v>
                </c:pt>
                <c:pt idx="920">
                  <c:v>49188</c:v>
                </c:pt>
                <c:pt idx="921">
                  <c:v>49218</c:v>
                </c:pt>
                <c:pt idx="922">
                  <c:v>49249</c:v>
                </c:pt>
                <c:pt idx="923">
                  <c:v>49279</c:v>
                </c:pt>
                <c:pt idx="924">
                  <c:v>49310</c:v>
                </c:pt>
              </c:numCache>
            </c:numRef>
          </c:xVal>
          <c:yVal>
            <c:numRef>
              <c:f>KeelingKurve!$F$26:$F$950</c:f>
              <c:numCache>
                <c:formatCode>General</c:formatCode>
                <c:ptCount val="925"/>
                <c:pt idx="695">
                  <c:v>443.63096606060577</c:v>
                </c:pt>
                <c:pt idx="696">
                  <c:v>443.63096606060577</c:v>
                </c:pt>
                <c:pt idx="697">
                  <c:v>443.63096606060577</c:v>
                </c:pt>
                <c:pt idx="698">
                  <c:v>443.63096606060577</c:v>
                </c:pt>
                <c:pt idx="699">
                  <c:v>443.63096606060577</c:v>
                </c:pt>
                <c:pt idx="700">
                  <c:v>443.63096606060577</c:v>
                </c:pt>
                <c:pt idx="701">
                  <c:v>443.63096606060577</c:v>
                </c:pt>
                <c:pt idx="702">
                  <c:v>443.63096606060577</c:v>
                </c:pt>
                <c:pt idx="703">
                  <c:v>443.63096606060577</c:v>
                </c:pt>
                <c:pt idx="704">
                  <c:v>443.63096606060577</c:v>
                </c:pt>
                <c:pt idx="705">
                  <c:v>443.63096606060577</c:v>
                </c:pt>
                <c:pt idx="706">
                  <c:v>443.63096606060577</c:v>
                </c:pt>
                <c:pt idx="707">
                  <c:v>443.63096606060577</c:v>
                </c:pt>
                <c:pt idx="708">
                  <c:v>443.63096606060577</c:v>
                </c:pt>
                <c:pt idx="709">
                  <c:v>443.63096606060577</c:v>
                </c:pt>
                <c:pt idx="710">
                  <c:v>443.63096606060577</c:v>
                </c:pt>
                <c:pt idx="711">
                  <c:v>443.63096606060577</c:v>
                </c:pt>
                <c:pt idx="712">
                  <c:v>443.63096606060577</c:v>
                </c:pt>
                <c:pt idx="713">
                  <c:v>443.63096606060577</c:v>
                </c:pt>
                <c:pt idx="714">
                  <c:v>443.63096606060577</c:v>
                </c:pt>
                <c:pt idx="715">
                  <c:v>443.63096606060577</c:v>
                </c:pt>
                <c:pt idx="716">
                  <c:v>443.63096606060577</c:v>
                </c:pt>
                <c:pt idx="717">
                  <c:v>443.63096606060577</c:v>
                </c:pt>
                <c:pt idx="718">
                  <c:v>443.63096606060577</c:v>
                </c:pt>
                <c:pt idx="719">
                  <c:v>443.63096606060577</c:v>
                </c:pt>
                <c:pt idx="720">
                  <c:v>443.63096606060577</c:v>
                </c:pt>
                <c:pt idx="721">
                  <c:v>443.63096606060577</c:v>
                </c:pt>
                <c:pt idx="722">
                  <c:v>443.63096606060577</c:v>
                </c:pt>
                <c:pt idx="723">
                  <c:v>443.63096606060577</c:v>
                </c:pt>
                <c:pt idx="724">
                  <c:v>443.63096606060577</c:v>
                </c:pt>
                <c:pt idx="725">
                  <c:v>443.63096606060577</c:v>
                </c:pt>
                <c:pt idx="726">
                  <c:v>443.63096606060577</c:v>
                </c:pt>
                <c:pt idx="727">
                  <c:v>443.63096606060577</c:v>
                </c:pt>
                <c:pt idx="728">
                  <c:v>443.63096606060577</c:v>
                </c:pt>
                <c:pt idx="729">
                  <c:v>443.63096606060577</c:v>
                </c:pt>
                <c:pt idx="730">
                  <c:v>443.63096606060577</c:v>
                </c:pt>
                <c:pt idx="731">
                  <c:v>443.63096606060577</c:v>
                </c:pt>
                <c:pt idx="732">
                  <c:v>443.63096606060577</c:v>
                </c:pt>
                <c:pt idx="733">
                  <c:v>443.63096606060577</c:v>
                </c:pt>
                <c:pt idx="734">
                  <c:v>443.63096606060577</c:v>
                </c:pt>
                <c:pt idx="735">
                  <c:v>443.63096606060577</c:v>
                </c:pt>
                <c:pt idx="736">
                  <c:v>443.63096606060577</c:v>
                </c:pt>
                <c:pt idx="737">
                  <c:v>443.63096606060577</c:v>
                </c:pt>
                <c:pt idx="738">
                  <c:v>443.63096606060577</c:v>
                </c:pt>
                <c:pt idx="739">
                  <c:v>443.63096606060577</c:v>
                </c:pt>
                <c:pt idx="740">
                  <c:v>443.63096606060577</c:v>
                </c:pt>
                <c:pt idx="741">
                  <c:v>443.63096606060577</c:v>
                </c:pt>
                <c:pt idx="742">
                  <c:v>443.63096606060577</c:v>
                </c:pt>
                <c:pt idx="743">
                  <c:v>443.63096606060577</c:v>
                </c:pt>
                <c:pt idx="744">
                  <c:v>443.63096606060577</c:v>
                </c:pt>
                <c:pt idx="745">
                  <c:v>443.63096606060577</c:v>
                </c:pt>
                <c:pt idx="746">
                  <c:v>443.63096606060577</c:v>
                </c:pt>
                <c:pt idx="747">
                  <c:v>443.63096606060577</c:v>
                </c:pt>
                <c:pt idx="748">
                  <c:v>443.63096606060577</c:v>
                </c:pt>
                <c:pt idx="749">
                  <c:v>443.63096606060577</c:v>
                </c:pt>
                <c:pt idx="750">
                  <c:v>443.63096606060577</c:v>
                </c:pt>
                <c:pt idx="751">
                  <c:v>443.63096606060577</c:v>
                </c:pt>
                <c:pt idx="752">
                  <c:v>443.63096606060577</c:v>
                </c:pt>
                <c:pt idx="753">
                  <c:v>443.63096606060577</c:v>
                </c:pt>
                <c:pt idx="754">
                  <c:v>443.63096606060577</c:v>
                </c:pt>
                <c:pt idx="755">
                  <c:v>443.63096606060577</c:v>
                </c:pt>
                <c:pt idx="756">
                  <c:v>443.63096606060577</c:v>
                </c:pt>
                <c:pt idx="757">
                  <c:v>443.63096606060577</c:v>
                </c:pt>
                <c:pt idx="758">
                  <c:v>443.63096606060577</c:v>
                </c:pt>
                <c:pt idx="759">
                  <c:v>443.63096606060577</c:v>
                </c:pt>
                <c:pt idx="760">
                  <c:v>443.63096606060577</c:v>
                </c:pt>
                <c:pt idx="761">
                  <c:v>443.63096606060577</c:v>
                </c:pt>
                <c:pt idx="762">
                  <c:v>443.63096606060577</c:v>
                </c:pt>
                <c:pt idx="763">
                  <c:v>443.63096606060577</c:v>
                </c:pt>
                <c:pt idx="764">
                  <c:v>443.63096606060577</c:v>
                </c:pt>
                <c:pt idx="765">
                  <c:v>443.63096606060577</c:v>
                </c:pt>
                <c:pt idx="766">
                  <c:v>443.63096606060577</c:v>
                </c:pt>
                <c:pt idx="767">
                  <c:v>443.63096606060577</c:v>
                </c:pt>
                <c:pt idx="768">
                  <c:v>443.63096606060577</c:v>
                </c:pt>
                <c:pt idx="769">
                  <c:v>443.63096606060577</c:v>
                </c:pt>
                <c:pt idx="770">
                  <c:v>443.63096606060577</c:v>
                </c:pt>
                <c:pt idx="771">
                  <c:v>443.63096606060577</c:v>
                </c:pt>
                <c:pt idx="772">
                  <c:v>443.63096606060577</c:v>
                </c:pt>
                <c:pt idx="773">
                  <c:v>443.63096606060577</c:v>
                </c:pt>
                <c:pt idx="774">
                  <c:v>443.63096606060577</c:v>
                </c:pt>
                <c:pt idx="775">
                  <c:v>443.63096606060577</c:v>
                </c:pt>
                <c:pt idx="776">
                  <c:v>443.63096606060577</c:v>
                </c:pt>
                <c:pt idx="777">
                  <c:v>443.63096606060577</c:v>
                </c:pt>
                <c:pt idx="778">
                  <c:v>443.63096606060577</c:v>
                </c:pt>
                <c:pt idx="779">
                  <c:v>443.63096606060577</c:v>
                </c:pt>
                <c:pt idx="780">
                  <c:v>443.63096606060577</c:v>
                </c:pt>
                <c:pt idx="781">
                  <c:v>443.63096606060577</c:v>
                </c:pt>
                <c:pt idx="782">
                  <c:v>443.63096606060577</c:v>
                </c:pt>
                <c:pt idx="783">
                  <c:v>443.63096606060577</c:v>
                </c:pt>
                <c:pt idx="784">
                  <c:v>443.63096606060577</c:v>
                </c:pt>
                <c:pt idx="785">
                  <c:v>443.63096606060577</c:v>
                </c:pt>
                <c:pt idx="786">
                  <c:v>443.63096606060577</c:v>
                </c:pt>
                <c:pt idx="787">
                  <c:v>443.63096606060577</c:v>
                </c:pt>
                <c:pt idx="788">
                  <c:v>443.63096606060577</c:v>
                </c:pt>
                <c:pt idx="789">
                  <c:v>443.63096606060577</c:v>
                </c:pt>
                <c:pt idx="790">
                  <c:v>443.63096606060577</c:v>
                </c:pt>
                <c:pt idx="791">
                  <c:v>443.63096606060577</c:v>
                </c:pt>
                <c:pt idx="792">
                  <c:v>443.63096606060577</c:v>
                </c:pt>
                <c:pt idx="793">
                  <c:v>443.63096606060577</c:v>
                </c:pt>
                <c:pt idx="794">
                  <c:v>443.63096606060577</c:v>
                </c:pt>
                <c:pt idx="795">
                  <c:v>443.63096606060577</c:v>
                </c:pt>
                <c:pt idx="796">
                  <c:v>443.63096606060577</c:v>
                </c:pt>
                <c:pt idx="797">
                  <c:v>443.63096606060577</c:v>
                </c:pt>
                <c:pt idx="798">
                  <c:v>443.63096606060577</c:v>
                </c:pt>
                <c:pt idx="799">
                  <c:v>443.63096606060577</c:v>
                </c:pt>
                <c:pt idx="800">
                  <c:v>443.63096606060577</c:v>
                </c:pt>
                <c:pt idx="801">
                  <c:v>443.63096606060577</c:v>
                </c:pt>
                <c:pt idx="802">
                  <c:v>443.63096606060577</c:v>
                </c:pt>
                <c:pt idx="803">
                  <c:v>443.63096606060577</c:v>
                </c:pt>
                <c:pt idx="804">
                  <c:v>443.63096606060577</c:v>
                </c:pt>
                <c:pt idx="805">
                  <c:v>443.63096606060577</c:v>
                </c:pt>
                <c:pt idx="806">
                  <c:v>443.63096606060577</c:v>
                </c:pt>
                <c:pt idx="807">
                  <c:v>443.63096606060577</c:v>
                </c:pt>
                <c:pt idx="808">
                  <c:v>443.63096606060577</c:v>
                </c:pt>
                <c:pt idx="809">
                  <c:v>443.63096606060577</c:v>
                </c:pt>
                <c:pt idx="810">
                  <c:v>443.63096606060577</c:v>
                </c:pt>
                <c:pt idx="811">
                  <c:v>443.63096606060577</c:v>
                </c:pt>
                <c:pt idx="812">
                  <c:v>443.63096606060577</c:v>
                </c:pt>
                <c:pt idx="813">
                  <c:v>443.63096606060577</c:v>
                </c:pt>
                <c:pt idx="814">
                  <c:v>443.63096606060577</c:v>
                </c:pt>
                <c:pt idx="815">
                  <c:v>443.63096606060577</c:v>
                </c:pt>
                <c:pt idx="816">
                  <c:v>443.63096606060577</c:v>
                </c:pt>
                <c:pt idx="817">
                  <c:v>443.63096606060577</c:v>
                </c:pt>
                <c:pt idx="818">
                  <c:v>443.63096606060577</c:v>
                </c:pt>
                <c:pt idx="819">
                  <c:v>443.63096606060577</c:v>
                </c:pt>
                <c:pt idx="820">
                  <c:v>443.63096606060577</c:v>
                </c:pt>
                <c:pt idx="821">
                  <c:v>443.63096606060577</c:v>
                </c:pt>
                <c:pt idx="822">
                  <c:v>443.63096606060577</c:v>
                </c:pt>
                <c:pt idx="823">
                  <c:v>443.63096606060577</c:v>
                </c:pt>
                <c:pt idx="824">
                  <c:v>443.63096606060577</c:v>
                </c:pt>
                <c:pt idx="825">
                  <c:v>443.63096606060577</c:v>
                </c:pt>
                <c:pt idx="826">
                  <c:v>443.63096606060577</c:v>
                </c:pt>
                <c:pt idx="827">
                  <c:v>443.63096606060577</c:v>
                </c:pt>
                <c:pt idx="828">
                  <c:v>443.63096606060577</c:v>
                </c:pt>
                <c:pt idx="829">
                  <c:v>443.63096606060577</c:v>
                </c:pt>
                <c:pt idx="830">
                  <c:v>443.63096606060577</c:v>
                </c:pt>
                <c:pt idx="831">
                  <c:v>443.63096606060577</c:v>
                </c:pt>
                <c:pt idx="832">
                  <c:v>443.63096606060577</c:v>
                </c:pt>
                <c:pt idx="833">
                  <c:v>443.63096606060577</c:v>
                </c:pt>
                <c:pt idx="834">
                  <c:v>443.63096606060577</c:v>
                </c:pt>
                <c:pt idx="835">
                  <c:v>443.63096606060577</c:v>
                </c:pt>
                <c:pt idx="836">
                  <c:v>443.63096606060577</c:v>
                </c:pt>
                <c:pt idx="837">
                  <c:v>443.63096606060577</c:v>
                </c:pt>
                <c:pt idx="838">
                  <c:v>443.63096606060577</c:v>
                </c:pt>
                <c:pt idx="839">
                  <c:v>443.63096606060577</c:v>
                </c:pt>
                <c:pt idx="840">
                  <c:v>443.63096606060577</c:v>
                </c:pt>
                <c:pt idx="841">
                  <c:v>443.63096606060577</c:v>
                </c:pt>
                <c:pt idx="842">
                  <c:v>443.63096606060577</c:v>
                </c:pt>
                <c:pt idx="843">
                  <c:v>443.63096606060577</c:v>
                </c:pt>
                <c:pt idx="844">
                  <c:v>443.63096606060577</c:v>
                </c:pt>
                <c:pt idx="845">
                  <c:v>443.63096606060577</c:v>
                </c:pt>
                <c:pt idx="846">
                  <c:v>443.63096606060577</c:v>
                </c:pt>
                <c:pt idx="847">
                  <c:v>443.63096606060577</c:v>
                </c:pt>
                <c:pt idx="848">
                  <c:v>443.63096606060577</c:v>
                </c:pt>
                <c:pt idx="849">
                  <c:v>443.63096606060577</c:v>
                </c:pt>
                <c:pt idx="850">
                  <c:v>443.63096606060577</c:v>
                </c:pt>
                <c:pt idx="851">
                  <c:v>443.63096606060577</c:v>
                </c:pt>
                <c:pt idx="852">
                  <c:v>443.63096606060577</c:v>
                </c:pt>
                <c:pt idx="853">
                  <c:v>443.63096606060577</c:v>
                </c:pt>
                <c:pt idx="854">
                  <c:v>443.63096606060577</c:v>
                </c:pt>
                <c:pt idx="855">
                  <c:v>443.63096606060577</c:v>
                </c:pt>
                <c:pt idx="856">
                  <c:v>443.63096606060577</c:v>
                </c:pt>
                <c:pt idx="857">
                  <c:v>443.63096606060577</c:v>
                </c:pt>
                <c:pt idx="858">
                  <c:v>443.63096606060577</c:v>
                </c:pt>
                <c:pt idx="859">
                  <c:v>443.63096606060577</c:v>
                </c:pt>
                <c:pt idx="860">
                  <c:v>443.63096606060577</c:v>
                </c:pt>
                <c:pt idx="861">
                  <c:v>443.63096606060577</c:v>
                </c:pt>
                <c:pt idx="862">
                  <c:v>443.63096606060577</c:v>
                </c:pt>
                <c:pt idx="863">
                  <c:v>443.63096606060577</c:v>
                </c:pt>
                <c:pt idx="864">
                  <c:v>443.63096606060577</c:v>
                </c:pt>
                <c:pt idx="865">
                  <c:v>443.63096606060577</c:v>
                </c:pt>
                <c:pt idx="866">
                  <c:v>443.63096606060577</c:v>
                </c:pt>
                <c:pt idx="867">
                  <c:v>443.63096606060577</c:v>
                </c:pt>
                <c:pt idx="868">
                  <c:v>443.63096606060577</c:v>
                </c:pt>
                <c:pt idx="869">
                  <c:v>443.63096606060577</c:v>
                </c:pt>
                <c:pt idx="870">
                  <c:v>443.63096606060577</c:v>
                </c:pt>
                <c:pt idx="871">
                  <c:v>443.63096606060577</c:v>
                </c:pt>
                <c:pt idx="872">
                  <c:v>443.63096606060577</c:v>
                </c:pt>
                <c:pt idx="873">
                  <c:v>443.63096606060577</c:v>
                </c:pt>
                <c:pt idx="874">
                  <c:v>443.63096606060577</c:v>
                </c:pt>
                <c:pt idx="875">
                  <c:v>443.63096606060577</c:v>
                </c:pt>
                <c:pt idx="876">
                  <c:v>443.63096606060577</c:v>
                </c:pt>
                <c:pt idx="877">
                  <c:v>443.63096606060577</c:v>
                </c:pt>
                <c:pt idx="878">
                  <c:v>443.63096606060577</c:v>
                </c:pt>
                <c:pt idx="879">
                  <c:v>443.63096606060577</c:v>
                </c:pt>
                <c:pt idx="880">
                  <c:v>443.63096606060577</c:v>
                </c:pt>
                <c:pt idx="881">
                  <c:v>443.63096606060577</c:v>
                </c:pt>
                <c:pt idx="882">
                  <c:v>443.63096606060577</c:v>
                </c:pt>
                <c:pt idx="883">
                  <c:v>443.63096606060577</c:v>
                </c:pt>
                <c:pt idx="884">
                  <c:v>443.63096606060577</c:v>
                </c:pt>
                <c:pt idx="885">
                  <c:v>443.63096606060577</c:v>
                </c:pt>
                <c:pt idx="886">
                  <c:v>443.63096606060577</c:v>
                </c:pt>
                <c:pt idx="887">
                  <c:v>443.63096606060577</c:v>
                </c:pt>
                <c:pt idx="888">
                  <c:v>443.63096606060577</c:v>
                </c:pt>
                <c:pt idx="889">
                  <c:v>443.63096606060577</c:v>
                </c:pt>
                <c:pt idx="890">
                  <c:v>443.63096606060577</c:v>
                </c:pt>
                <c:pt idx="891">
                  <c:v>443.63096606060577</c:v>
                </c:pt>
                <c:pt idx="892">
                  <c:v>443.63096606060577</c:v>
                </c:pt>
                <c:pt idx="893">
                  <c:v>443.63096606060577</c:v>
                </c:pt>
                <c:pt idx="894">
                  <c:v>443.63096606060577</c:v>
                </c:pt>
                <c:pt idx="895">
                  <c:v>443.63096606060577</c:v>
                </c:pt>
                <c:pt idx="896">
                  <c:v>443.63096606060577</c:v>
                </c:pt>
                <c:pt idx="897">
                  <c:v>443.63096606060577</c:v>
                </c:pt>
                <c:pt idx="898">
                  <c:v>443.63096606060577</c:v>
                </c:pt>
                <c:pt idx="899">
                  <c:v>443.63096606060577</c:v>
                </c:pt>
                <c:pt idx="900">
                  <c:v>443.63096606060577</c:v>
                </c:pt>
                <c:pt idx="901">
                  <c:v>443.63096606060577</c:v>
                </c:pt>
                <c:pt idx="902">
                  <c:v>443.63096606060577</c:v>
                </c:pt>
                <c:pt idx="903">
                  <c:v>443.63096606060577</c:v>
                </c:pt>
                <c:pt idx="904">
                  <c:v>443.63096606060577</c:v>
                </c:pt>
                <c:pt idx="905">
                  <c:v>443.63096606060577</c:v>
                </c:pt>
                <c:pt idx="906">
                  <c:v>443.63096606060577</c:v>
                </c:pt>
                <c:pt idx="907">
                  <c:v>443.63096606060577</c:v>
                </c:pt>
                <c:pt idx="908">
                  <c:v>443.63096606060577</c:v>
                </c:pt>
                <c:pt idx="909">
                  <c:v>443.63096606060577</c:v>
                </c:pt>
                <c:pt idx="910">
                  <c:v>443.63096606060577</c:v>
                </c:pt>
                <c:pt idx="911">
                  <c:v>443.63096606060577</c:v>
                </c:pt>
                <c:pt idx="912">
                  <c:v>443.63096606060577</c:v>
                </c:pt>
                <c:pt idx="913">
                  <c:v>443.63096606060577</c:v>
                </c:pt>
                <c:pt idx="914">
                  <c:v>443.63096606060577</c:v>
                </c:pt>
                <c:pt idx="915">
                  <c:v>443.63096606060577</c:v>
                </c:pt>
                <c:pt idx="916">
                  <c:v>443.63096606060577</c:v>
                </c:pt>
                <c:pt idx="917">
                  <c:v>443.63096606060577</c:v>
                </c:pt>
                <c:pt idx="918">
                  <c:v>443.63096606060577</c:v>
                </c:pt>
                <c:pt idx="919">
                  <c:v>443.63096606060577</c:v>
                </c:pt>
                <c:pt idx="920">
                  <c:v>443.63096606060577</c:v>
                </c:pt>
                <c:pt idx="921">
                  <c:v>443.63096606060577</c:v>
                </c:pt>
                <c:pt idx="922">
                  <c:v>443.63096606060577</c:v>
                </c:pt>
                <c:pt idx="923">
                  <c:v>443.63096606060577</c:v>
                </c:pt>
                <c:pt idx="924">
                  <c:v>443.63096606060577</c:v>
                </c:pt>
              </c:numCache>
            </c:numRef>
          </c:yVal>
          <c:smooth val="1"/>
        </c:ser>
        <c:axId val="193158528"/>
        <c:axId val="193197184"/>
      </c:scatterChart>
      <c:valAx>
        <c:axId val="193158528"/>
        <c:scaling>
          <c:orientation val="minMax"/>
          <c:max val="49350"/>
          <c:min val="20090"/>
        </c:scaling>
        <c:axPos val="b"/>
        <c:majorGridlines/>
        <c:numFmt formatCode="mm\-yyyy" sourceLinked="1"/>
        <c:tickLblPos val="nextTo"/>
        <c:crossAx val="193197184"/>
        <c:crosses val="autoZero"/>
        <c:crossBetween val="midCat"/>
        <c:majorUnit val="3654"/>
      </c:valAx>
      <c:valAx>
        <c:axId val="193197184"/>
        <c:scaling>
          <c:orientation val="minMax"/>
          <c:max val="480"/>
          <c:min val="300"/>
        </c:scaling>
        <c:axPos val="l"/>
        <c:majorGridlines/>
        <c:numFmt formatCode="#,##0.000" sourceLinked="1"/>
        <c:tickLblPos val="nextTo"/>
        <c:crossAx val="193158528"/>
        <c:crosses val="autoZero"/>
        <c:crossBetween val="midCat"/>
      </c:valAx>
    </c:plotArea>
    <c:legend>
      <c:legendPos val="t"/>
    </c:legend>
    <c:plotVisOnly val="1"/>
  </c:chart>
  <c:printSettings>
    <c:headerFooter/>
    <c:pageMargins b="0.78740157499999996" l="0.70000000000000062" r="0.70000000000000062" t="0.78740157499999996"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lang val="de-DE"/>
  <c:chart>
    <c:plotArea>
      <c:layout/>
      <c:scatterChart>
        <c:scatterStyle val="smoothMarker"/>
        <c:ser>
          <c:idx val="0"/>
          <c:order val="0"/>
          <c:tx>
            <c:strRef>
              <c:f>KeelingKurveSeit1800!$B$1</c:f>
              <c:strCache>
                <c:ptCount val="1"/>
                <c:pt idx="0">
                  <c:v>Messwerte Keeling-Kurve</c:v>
                </c:pt>
              </c:strCache>
            </c:strRef>
          </c:tx>
          <c:marker>
            <c:symbol val="none"/>
          </c:marker>
          <c:xVal>
            <c:numRef>
              <c:f>KeelingKurveSeit1800!$A$2:$A$2732</c:f>
              <c:numCache>
                <c:formatCode>0</c:formatCode>
                <c:ptCount val="2731"/>
                <c:pt idx="0">
                  <c:v>1800</c:v>
                </c:pt>
                <c:pt idx="1">
                  <c:v>1800.0833333333333</c:v>
                </c:pt>
                <c:pt idx="2">
                  <c:v>1800.1666666666665</c:v>
                </c:pt>
                <c:pt idx="3">
                  <c:v>1800.2499999999998</c:v>
                </c:pt>
                <c:pt idx="4">
                  <c:v>1800.333333333333</c:v>
                </c:pt>
                <c:pt idx="5">
                  <c:v>1800.4166666666663</c:v>
                </c:pt>
                <c:pt idx="6">
                  <c:v>1800.4999999999995</c:v>
                </c:pt>
                <c:pt idx="7">
                  <c:v>1800.5833333333328</c:v>
                </c:pt>
                <c:pt idx="8">
                  <c:v>1800.6666666666661</c:v>
                </c:pt>
                <c:pt idx="9">
                  <c:v>1800.7499999999993</c:v>
                </c:pt>
                <c:pt idx="10">
                  <c:v>1800.8333333333326</c:v>
                </c:pt>
                <c:pt idx="11">
                  <c:v>1800.9166666666658</c:v>
                </c:pt>
                <c:pt idx="12">
                  <c:v>1800.9999999999991</c:v>
                </c:pt>
                <c:pt idx="13">
                  <c:v>1801.0833333333323</c:v>
                </c:pt>
                <c:pt idx="14">
                  <c:v>1801.1666666666656</c:v>
                </c:pt>
                <c:pt idx="15">
                  <c:v>1801.2499999999989</c:v>
                </c:pt>
                <c:pt idx="16">
                  <c:v>1801.3333333333321</c:v>
                </c:pt>
                <c:pt idx="17">
                  <c:v>1801.4166666666654</c:v>
                </c:pt>
                <c:pt idx="18">
                  <c:v>1801.4999999999986</c:v>
                </c:pt>
                <c:pt idx="19">
                  <c:v>1801.5833333333319</c:v>
                </c:pt>
                <c:pt idx="20">
                  <c:v>1801.6666666666652</c:v>
                </c:pt>
                <c:pt idx="21">
                  <c:v>1801.7499999999984</c:v>
                </c:pt>
                <c:pt idx="22">
                  <c:v>1801.8333333333317</c:v>
                </c:pt>
                <c:pt idx="23">
                  <c:v>1801.9166666666649</c:v>
                </c:pt>
                <c:pt idx="24">
                  <c:v>1801.9999999999982</c:v>
                </c:pt>
                <c:pt idx="25">
                  <c:v>1802.0833333333314</c:v>
                </c:pt>
                <c:pt idx="26">
                  <c:v>1802.1666666666647</c:v>
                </c:pt>
                <c:pt idx="27">
                  <c:v>1802.249999999998</c:v>
                </c:pt>
                <c:pt idx="28">
                  <c:v>1802.3333333333312</c:v>
                </c:pt>
                <c:pt idx="29">
                  <c:v>1802.4166666666645</c:v>
                </c:pt>
                <c:pt idx="30">
                  <c:v>1802.4999999999977</c:v>
                </c:pt>
                <c:pt idx="31">
                  <c:v>1802.583333333331</c:v>
                </c:pt>
                <c:pt idx="32">
                  <c:v>1802.6666666666642</c:v>
                </c:pt>
                <c:pt idx="33">
                  <c:v>1802.7499999999975</c:v>
                </c:pt>
                <c:pt idx="34">
                  <c:v>1802.8333333333308</c:v>
                </c:pt>
                <c:pt idx="35">
                  <c:v>1802.916666666664</c:v>
                </c:pt>
                <c:pt idx="36">
                  <c:v>1802.9999999999973</c:v>
                </c:pt>
                <c:pt idx="37">
                  <c:v>1803.0833333333305</c:v>
                </c:pt>
                <c:pt idx="38">
                  <c:v>1803.1666666666638</c:v>
                </c:pt>
                <c:pt idx="39">
                  <c:v>1803.249999999997</c:v>
                </c:pt>
                <c:pt idx="40">
                  <c:v>1803.3333333333303</c:v>
                </c:pt>
                <c:pt idx="41">
                  <c:v>1803.4166666666636</c:v>
                </c:pt>
                <c:pt idx="42">
                  <c:v>1803.4999999999968</c:v>
                </c:pt>
                <c:pt idx="43">
                  <c:v>1803.5833333333301</c:v>
                </c:pt>
                <c:pt idx="44">
                  <c:v>1803.6666666666633</c:v>
                </c:pt>
                <c:pt idx="45">
                  <c:v>1803.7499999999966</c:v>
                </c:pt>
                <c:pt idx="46">
                  <c:v>1803.8333333333298</c:v>
                </c:pt>
                <c:pt idx="47">
                  <c:v>1803.9166666666631</c:v>
                </c:pt>
                <c:pt idx="48">
                  <c:v>1803.9999999999964</c:v>
                </c:pt>
                <c:pt idx="49">
                  <c:v>1804.0833333333296</c:v>
                </c:pt>
                <c:pt idx="50">
                  <c:v>1804.1666666666629</c:v>
                </c:pt>
                <c:pt idx="51">
                  <c:v>1804.2499999999961</c:v>
                </c:pt>
                <c:pt idx="52">
                  <c:v>1804.3333333333294</c:v>
                </c:pt>
                <c:pt idx="53">
                  <c:v>1804.4166666666626</c:v>
                </c:pt>
                <c:pt idx="54">
                  <c:v>1804.4999999999959</c:v>
                </c:pt>
                <c:pt idx="55">
                  <c:v>1804.5833333333292</c:v>
                </c:pt>
                <c:pt idx="56">
                  <c:v>1804.6666666666624</c:v>
                </c:pt>
                <c:pt idx="57">
                  <c:v>1804.7499999999957</c:v>
                </c:pt>
                <c:pt idx="58">
                  <c:v>1804.8333333333289</c:v>
                </c:pt>
                <c:pt idx="59">
                  <c:v>1804.9166666666622</c:v>
                </c:pt>
                <c:pt idx="60">
                  <c:v>1804.9999999999955</c:v>
                </c:pt>
                <c:pt idx="61">
                  <c:v>1805.0833333333287</c:v>
                </c:pt>
                <c:pt idx="62">
                  <c:v>1805.166666666662</c:v>
                </c:pt>
                <c:pt idx="63">
                  <c:v>1805.2499999999952</c:v>
                </c:pt>
                <c:pt idx="64">
                  <c:v>1805.3333333333285</c:v>
                </c:pt>
                <c:pt idx="65">
                  <c:v>1805.4166666666617</c:v>
                </c:pt>
                <c:pt idx="66">
                  <c:v>1805.499999999995</c:v>
                </c:pt>
                <c:pt idx="67">
                  <c:v>1805.5833333333283</c:v>
                </c:pt>
                <c:pt idx="68">
                  <c:v>1805.6666666666615</c:v>
                </c:pt>
                <c:pt idx="69">
                  <c:v>1805.7499999999948</c:v>
                </c:pt>
                <c:pt idx="70">
                  <c:v>1805.833333333328</c:v>
                </c:pt>
                <c:pt idx="71">
                  <c:v>1805.9166666666613</c:v>
                </c:pt>
                <c:pt idx="72">
                  <c:v>1805.9999999999945</c:v>
                </c:pt>
                <c:pt idx="73">
                  <c:v>1806.0833333333278</c:v>
                </c:pt>
                <c:pt idx="74">
                  <c:v>1806.1666666666611</c:v>
                </c:pt>
                <c:pt idx="75">
                  <c:v>1806.2499999999943</c:v>
                </c:pt>
                <c:pt idx="76">
                  <c:v>1806.3333333333276</c:v>
                </c:pt>
                <c:pt idx="77">
                  <c:v>1806.4166666666608</c:v>
                </c:pt>
                <c:pt idx="78">
                  <c:v>1806.4999999999941</c:v>
                </c:pt>
                <c:pt idx="79">
                  <c:v>1806.5833333333273</c:v>
                </c:pt>
                <c:pt idx="80">
                  <c:v>1806.6666666666606</c:v>
                </c:pt>
                <c:pt idx="81">
                  <c:v>1806.7499999999939</c:v>
                </c:pt>
                <c:pt idx="82">
                  <c:v>1806.8333333333271</c:v>
                </c:pt>
                <c:pt idx="83">
                  <c:v>1806.9166666666604</c:v>
                </c:pt>
                <c:pt idx="84">
                  <c:v>1806.9999999999936</c:v>
                </c:pt>
                <c:pt idx="85">
                  <c:v>1807.0833333333269</c:v>
                </c:pt>
                <c:pt idx="86">
                  <c:v>1807.1666666666601</c:v>
                </c:pt>
                <c:pt idx="87">
                  <c:v>1807.2499999999934</c:v>
                </c:pt>
                <c:pt idx="88">
                  <c:v>1807.3333333333267</c:v>
                </c:pt>
                <c:pt idx="89">
                  <c:v>1807.4166666666599</c:v>
                </c:pt>
                <c:pt idx="90">
                  <c:v>1807.4999999999932</c:v>
                </c:pt>
                <c:pt idx="91">
                  <c:v>1807.5833333333264</c:v>
                </c:pt>
                <c:pt idx="92">
                  <c:v>1807.6666666666597</c:v>
                </c:pt>
                <c:pt idx="93">
                  <c:v>1807.749999999993</c:v>
                </c:pt>
                <c:pt idx="94">
                  <c:v>1807.8333333333262</c:v>
                </c:pt>
                <c:pt idx="95">
                  <c:v>1807.9166666666595</c:v>
                </c:pt>
                <c:pt idx="96">
                  <c:v>1807.9999999999927</c:v>
                </c:pt>
                <c:pt idx="97">
                  <c:v>1808.083333333326</c:v>
                </c:pt>
                <c:pt idx="98">
                  <c:v>1808.1666666666592</c:v>
                </c:pt>
                <c:pt idx="99">
                  <c:v>1808.2499999999925</c:v>
                </c:pt>
                <c:pt idx="100">
                  <c:v>1808.3333333333258</c:v>
                </c:pt>
                <c:pt idx="101">
                  <c:v>1808.416666666659</c:v>
                </c:pt>
                <c:pt idx="102">
                  <c:v>1808.4999999999923</c:v>
                </c:pt>
                <c:pt idx="103">
                  <c:v>1808.5833333333255</c:v>
                </c:pt>
                <c:pt idx="104">
                  <c:v>1808.6666666666588</c:v>
                </c:pt>
                <c:pt idx="105">
                  <c:v>1808.749999999992</c:v>
                </c:pt>
                <c:pt idx="106">
                  <c:v>1808.8333333333253</c:v>
                </c:pt>
                <c:pt idx="107">
                  <c:v>1808.9166666666586</c:v>
                </c:pt>
                <c:pt idx="108">
                  <c:v>1808.9999999999918</c:v>
                </c:pt>
                <c:pt idx="109">
                  <c:v>1809.0833333333251</c:v>
                </c:pt>
                <c:pt idx="110">
                  <c:v>1809.1666666666583</c:v>
                </c:pt>
                <c:pt idx="111">
                  <c:v>1809.2499999999916</c:v>
                </c:pt>
                <c:pt idx="112">
                  <c:v>1809.3333333333248</c:v>
                </c:pt>
                <c:pt idx="113">
                  <c:v>1809.4166666666581</c:v>
                </c:pt>
                <c:pt idx="114">
                  <c:v>1809.4999999999914</c:v>
                </c:pt>
                <c:pt idx="115">
                  <c:v>1809.5833333333246</c:v>
                </c:pt>
                <c:pt idx="116">
                  <c:v>1809.6666666666579</c:v>
                </c:pt>
                <c:pt idx="117">
                  <c:v>1809.7499999999911</c:v>
                </c:pt>
                <c:pt idx="118">
                  <c:v>1809.8333333333244</c:v>
                </c:pt>
                <c:pt idx="119">
                  <c:v>1809.9166666666576</c:v>
                </c:pt>
                <c:pt idx="120">
                  <c:v>1809.9999999999909</c:v>
                </c:pt>
                <c:pt idx="121">
                  <c:v>1810.0833333333242</c:v>
                </c:pt>
                <c:pt idx="122">
                  <c:v>1810.1666666666574</c:v>
                </c:pt>
                <c:pt idx="123">
                  <c:v>1810.2499999999907</c:v>
                </c:pt>
                <c:pt idx="124">
                  <c:v>1810.3333333333239</c:v>
                </c:pt>
                <c:pt idx="125">
                  <c:v>1810.4166666666572</c:v>
                </c:pt>
                <c:pt idx="126">
                  <c:v>1810.4999999999905</c:v>
                </c:pt>
                <c:pt idx="127">
                  <c:v>1810.5833333333237</c:v>
                </c:pt>
                <c:pt idx="128">
                  <c:v>1810.666666666657</c:v>
                </c:pt>
                <c:pt idx="129">
                  <c:v>1810.7499999999902</c:v>
                </c:pt>
                <c:pt idx="130">
                  <c:v>1810.8333333333235</c:v>
                </c:pt>
                <c:pt idx="131">
                  <c:v>1810.9166666666567</c:v>
                </c:pt>
                <c:pt idx="132">
                  <c:v>1810.99999999999</c:v>
                </c:pt>
                <c:pt idx="133">
                  <c:v>1811.0833333333233</c:v>
                </c:pt>
                <c:pt idx="134">
                  <c:v>1811.1666666666565</c:v>
                </c:pt>
                <c:pt idx="135">
                  <c:v>1811.2499999999898</c:v>
                </c:pt>
                <c:pt idx="136">
                  <c:v>1811.333333333323</c:v>
                </c:pt>
                <c:pt idx="137">
                  <c:v>1811.4166666666563</c:v>
                </c:pt>
                <c:pt idx="138">
                  <c:v>1811.4999999999895</c:v>
                </c:pt>
                <c:pt idx="139">
                  <c:v>1811.5833333333228</c:v>
                </c:pt>
                <c:pt idx="140">
                  <c:v>1811.6666666666561</c:v>
                </c:pt>
                <c:pt idx="141">
                  <c:v>1811.7499999999893</c:v>
                </c:pt>
                <c:pt idx="142">
                  <c:v>1811.8333333333226</c:v>
                </c:pt>
                <c:pt idx="143">
                  <c:v>1811.9166666666558</c:v>
                </c:pt>
                <c:pt idx="144">
                  <c:v>1811.9999999999891</c:v>
                </c:pt>
                <c:pt idx="145">
                  <c:v>1812.0833333333223</c:v>
                </c:pt>
                <c:pt idx="146">
                  <c:v>1812.1666666666556</c:v>
                </c:pt>
                <c:pt idx="147">
                  <c:v>1812.2499999999889</c:v>
                </c:pt>
                <c:pt idx="148">
                  <c:v>1812.3333333333221</c:v>
                </c:pt>
                <c:pt idx="149">
                  <c:v>1812.4166666666554</c:v>
                </c:pt>
                <c:pt idx="150">
                  <c:v>1812.4999999999886</c:v>
                </c:pt>
                <c:pt idx="151">
                  <c:v>1812.5833333333219</c:v>
                </c:pt>
                <c:pt idx="152">
                  <c:v>1812.6666666666551</c:v>
                </c:pt>
                <c:pt idx="153">
                  <c:v>1812.7499999999884</c:v>
                </c:pt>
                <c:pt idx="154">
                  <c:v>1812.8333333333217</c:v>
                </c:pt>
                <c:pt idx="155">
                  <c:v>1812.9166666666549</c:v>
                </c:pt>
                <c:pt idx="156">
                  <c:v>1812.9999999999882</c:v>
                </c:pt>
                <c:pt idx="157">
                  <c:v>1813.0833333333214</c:v>
                </c:pt>
                <c:pt idx="158">
                  <c:v>1813.1666666666547</c:v>
                </c:pt>
                <c:pt idx="159">
                  <c:v>1813.2499999999879</c:v>
                </c:pt>
                <c:pt idx="160">
                  <c:v>1813.3333333333212</c:v>
                </c:pt>
                <c:pt idx="161">
                  <c:v>1813.4166666666545</c:v>
                </c:pt>
                <c:pt idx="162">
                  <c:v>1813.4999999999877</c:v>
                </c:pt>
                <c:pt idx="163">
                  <c:v>1813.583333333321</c:v>
                </c:pt>
                <c:pt idx="164">
                  <c:v>1813.6666666666542</c:v>
                </c:pt>
                <c:pt idx="165">
                  <c:v>1813.7499999999875</c:v>
                </c:pt>
                <c:pt idx="166">
                  <c:v>1813.8333333333208</c:v>
                </c:pt>
                <c:pt idx="167">
                  <c:v>1813.916666666654</c:v>
                </c:pt>
                <c:pt idx="168">
                  <c:v>1813.9999999999873</c:v>
                </c:pt>
                <c:pt idx="169">
                  <c:v>1814.0833333333205</c:v>
                </c:pt>
                <c:pt idx="170">
                  <c:v>1814.1666666666538</c:v>
                </c:pt>
                <c:pt idx="171">
                  <c:v>1814.249999999987</c:v>
                </c:pt>
                <c:pt idx="172">
                  <c:v>1814.3333333333203</c:v>
                </c:pt>
                <c:pt idx="173">
                  <c:v>1814.4166666666536</c:v>
                </c:pt>
                <c:pt idx="174">
                  <c:v>1814.4999999999868</c:v>
                </c:pt>
                <c:pt idx="175">
                  <c:v>1814.5833333333201</c:v>
                </c:pt>
                <c:pt idx="176">
                  <c:v>1814.6666666666533</c:v>
                </c:pt>
                <c:pt idx="177">
                  <c:v>1814.7499999999866</c:v>
                </c:pt>
                <c:pt idx="178">
                  <c:v>1814.8333333333198</c:v>
                </c:pt>
                <c:pt idx="179">
                  <c:v>1814.9166666666531</c:v>
                </c:pt>
                <c:pt idx="180">
                  <c:v>1814.9999999999864</c:v>
                </c:pt>
                <c:pt idx="181">
                  <c:v>1815.0833333333196</c:v>
                </c:pt>
                <c:pt idx="182">
                  <c:v>1815.1666666666529</c:v>
                </c:pt>
                <c:pt idx="183">
                  <c:v>1815.2499999999861</c:v>
                </c:pt>
                <c:pt idx="184">
                  <c:v>1815.3333333333194</c:v>
                </c:pt>
                <c:pt idx="185">
                  <c:v>1815.4166666666526</c:v>
                </c:pt>
                <c:pt idx="186">
                  <c:v>1815.4999999999859</c:v>
                </c:pt>
                <c:pt idx="187">
                  <c:v>1815.5833333333192</c:v>
                </c:pt>
                <c:pt idx="188">
                  <c:v>1815.6666666666524</c:v>
                </c:pt>
                <c:pt idx="189">
                  <c:v>1815.7499999999857</c:v>
                </c:pt>
                <c:pt idx="190">
                  <c:v>1815.8333333333189</c:v>
                </c:pt>
                <c:pt idx="191">
                  <c:v>1815.9166666666522</c:v>
                </c:pt>
                <c:pt idx="192">
                  <c:v>1815.9999999999854</c:v>
                </c:pt>
                <c:pt idx="193">
                  <c:v>1816.0833333333187</c:v>
                </c:pt>
                <c:pt idx="194">
                  <c:v>1816.166666666652</c:v>
                </c:pt>
                <c:pt idx="195">
                  <c:v>1816.2499999999852</c:v>
                </c:pt>
                <c:pt idx="196">
                  <c:v>1816.3333333333185</c:v>
                </c:pt>
                <c:pt idx="197">
                  <c:v>1816.4166666666517</c:v>
                </c:pt>
                <c:pt idx="198">
                  <c:v>1816.499999999985</c:v>
                </c:pt>
                <c:pt idx="199">
                  <c:v>1816.5833333333183</c:v>
                </c:pt>
                <c:pt idx="200">
                  <c:v>1816.6666666666515</c:v>
                </c:pt>
                <c:pt idx="201">
                  <c:v>1816.7499999999848</c:v>
                </c:pt>
                <c:pt idx="202">
                  <c:v>1816.833333333318</c:v>
                </c:pt>
                <c:pt idx="203">
                  <c:v>1816.9166666666513</c:v>
                </c:pt>
                <c:pt idx="204">
                  <c:v>1816.9999999999845</c:v>
                </c:pt>
                <c:pt idx="205">
                  <c:v>1817.0833333333178</c:v>
                </c:pt>
                <c:pt idx="206">
                  <c:v>1817.1666666666511</c:v>
                </c:pt>
                <c:pt idx="207">
                  <c:v>1817.2499999999843</c:v>
                </c:pt>
                <c:pt idx="208">
                  <c:v>1817.3333333333176</c:v>
                </c:pt>
                <c:pt idx="209">
                  <c:v>1817.4166666666508</c:v>
                </c:pt>
                <c:pt idx="210">
                  <c:v>1817.4999999999841</c:v>
                </c:pt>
                <c:pt idx="211">
                  <c:v>1817.5833333333173</c:v>
                </c:pt>
                <c:pt idx="212">
                  <c:v>1817.6666666666506</c:v>
                </c:pt>
                <c:pt idx="213">
                  <c:v>1817.7499999999839</c:v>
                </c:pt>
                <c:pt idx="214">
                  <c:v>1817.8333333333171</c:v>
                </c:pt>
                <c:pt idx="215">
                  <c:v>1817.9166666666504</c:v>
                </c:pt>
                <c:pt idx="216">
                  <c:v>1817.9999999999836</c:v>
                </c:pt>
                <c:pt idx="217">
                  <c:v>1818.0833333333169</c:v>
                </c:pt>
                <c:pt idx="218">
                  <c:v>1818.1666666666501</c:v>
                </c:pt>
                <c:pt idx="219">
                  <c:v>1818.2499999999834</c:v>
                </c:pt>
                <c:pt idx="220">
                  <c:v>1818.3333333333167</c:v>
                </c:pt>
                <c:pt idx="221">
                  <c:v>1818.4166666666499</c:v>
                </c:pt>
                <c:pt idx="222">
                  <c:v>1818.4999999999832</c:v>
                </c:pt>
                <c:pt idx="223">
                  <c:v>1818.5833333333164</c:v>
                </c:pt>
                <c:pt idx="224">
                  <c:v>1818.6666666666497</c:v>
                </c:pt>
                <c:pt idx="225">
                  <c:v>1818.7499999999829</c:v>
                </c:pt>
                <c:pt idx="226">
                  <c:v>1818.8333333333162</c:v>
                </c:pt>
                <c:pt idx="227">
                  <c:v>1818.9166666666495</c:v>
                </c:pt>
                <c:pt idx="228">
                  <c:v>1818.9999999999827</c:v>
                </c:pt>
                <c:pt idx="229">
                  <c:v>1819.083333333316</c:v>
                </c:pt>
                <c:pt idx="230">
                  <c:v>1819.1666666666492</c:v>
                </c:pt>
                <c:pt idx="231">
                  <c:v>1819.2499999999825</c:v>
                </c:pt>
                <c:pt idx="232">
                  <c:v>1819.3333333333157</c:v>
                </c:pt>
                <c:pt idx="233">
                  <c:v>1819.416666666649</c:v>
                </c:pt>
                <c:pt idx="234">
                  <c:v>1819.4999999999823</c:v>
                </c:pt>
                <c:pt idx="235">
                  <c:v>1819.5833333333155</c:v>
                </c:pt>
                <c:pt idx="236">
                  <c:v>1819.6666666666488</c:v>
                </c:pt>
                <c:pt idx="237">
                  <c:v>1819.749999999982</c:v>
                </c:pt>
                <c:pt idx="238">
                  <c:v>1819.8333333333153</c:v>
                </c:pt>
                <c:pt idx="239">
                  <c:v>1819.9166666666486</c:v>
                </c:pt>
                <c:pt idx="240">
                  <c:v>1819.9999999999818</c:v>
                </c:pt>
                <c:pt idx="241">
                  <c:v>1820.0833333333151</c:v>
                </c:pt>
                <c:pt idx="242">
                  <c:v>1820.1666666666483</c:v>
                </c:pt>
                <c:pt idx="243">
                  <c:v>1820.2499999999816</c:v>
                </c:pt>
                <c:pt idx="244">
                  <c:v>1820.3333333333148</c:v>
                </c:pt>
                <c:pt idx="245">
                  <c:v>1820.4166666666481</c:v>
                </c:pt>
                <c:pt idx="246">
                  <c:v>1820.4999999999814</c:v>
                </c:pt>
                <c:pt idx="247">
                  <c:v>1820.5833333333146</c:v>
                </c:pt>
                <c:pt idx="248">
                  <c:v>1820.6666666666479</c:v>
                </c:pt>
                <c:pt idx="249">
                  <c:v>1820.7499999999811</c:v>
                </c:pt>
                <c:pt idx="250">
                  <c:v>1820.8333333333144</c:v>
                </c:pt>
                <c:pt idx="251">
                  <c:v>1820.9166666666476</c:v>
                </c:pt>
                <c:pt idx="252">
                  <c:v>1820.9999999999809</c:v>
                </c:pt>
                <c:pt idx="253">
                  <c:v>1821.0833333333142</c:v>
                </c:pt>
                <c:pt idx="254">
                  <c:v>1821.1666666666474</c:v>
                </c:pt>
                <c:pt idx="255">
                  <c:v>1821.2499999999807</c:v>
                </c:pt>
                <c:pt idx="256">
                  <c:v>1821.3333333333139</c:v>
                </c:pt>
                <c:pt idx="257">
                  <c:v>1821.4166666666472</c:v>
                </c:pt>
                <c:pt idx="258">
                  <c:v>1821.4999999999804</c:v>
                </c:pt>
                <c:pt idx="259">
                  <c:v>1821.5833333333137</c:v>
                </c:pt>
                <c:pt idx="260">
                  <c:v>1821.666666666647</c:v>
                </c:pt>
                <c:pt idx="261">
                  <c:v>1821.7499999999802</c:v>
                </c:pt>
                <c:pt idx="262">
                  <c:v>1821.8333333333135</c:v>
                </c:pt>
                <c:pt idx="263">
                  <c:v>1821.9166666666467</c:v>
                </c:pt>
                <c:pt idx="264">
                  <c:v>1821.99999999998</c:v>
                </c:pt>
                <c:pt idx="265">
                  <c:v>1822.0833333333132</c:v>
                </c:pt>
                <c:pt idx="266">
                  <c:v>1822.1666666666465</c:v>
                </c:pt>
                <c:pt idx="267">
                  <c:v>1822.2499999999798</c:v>
                </c:pt>
                <c:pt idx="268">
                  <c:v>1822.333333333313</c:v>
                </c:pt>
                <c:pt idx="269">
                  <c:v>1822.4166666666463</c:v>
                </c:pt>
                <c:pt idx="270">
                  <c:v>1822.4999999999795</c:v>
                </c:pt>
                <c:pt idx="271">
                  <c:v>1822.5833333333128</c:v>
                </c:pt>
                <c:pt idx="272">
                  <c:v>1822.6666666666461</c:v>
                </c:pt>
                <c:pt idx="273">
                  <c:v>1822.7499999999793</c:v>
                </c:pt>
                <c:pt idx="274">
                  <c:v>1822.8333333333126</c:v>
                </c:pt>
                <c:pt idx="275">
                  <c:v>1822.9166666666458</c:v>
                </c:pt>
                <c:pt idx="276">
                  <c:v>1822.9999999999791</c:v>
                </c:pt>
                <c:pt idx="277">
                  <c:v>1823.0833333333123</c:v>
                </c:pt>
                <c:pt idx="278">
                  <c:v>1823.1666666666456</c:v>
                </c:pt>
                <c:pt idx="279">
                  <c:v>1823.2499999999789</c:v>
                </c:pt>
                <c:pt idx="280">
                  <c:v>1823.3333333333121</c:v>
                </c:pt>
                <c:pt idx="281">
                  <c:v>1823.4166666666454</c:v>
                </c:pt>
                <c:pt idx="282">
                  <c:v>1823.4999999999786</c:v>
                </c:pt>
                <c:pt idx="283">
                  <c:v>1823.5833333333119</c:v>
                </c:pt>
                <c:pt idx="284">
                  <c:v>1823.6666666666451</c:v>
                </c:pt>
                <c:pt idx="285">
                  <c:v>1823.7499999999784</c:v>
                </c:pt>
                <c:pt idx="286">
                  <c:v>1823.8333333333117</c:v>
                </c:pt>
                <c:pt idx="287">
                  <c:v>1823.9166666666449</c:v>
                </c:pt>
                <c:pt idx="288">
                  <c:v>1823.9999999999782</c:v>
                </c:pt>
                <c:pt idx="289">
                  <c:v>1824.0833333333114</c:v>
                </c:pt>
                <c:pt idx="290">
                  <c:v>1824.1666666666447</c:v>
                </c:pt>
                <c:pt idx="291">
                  <c:v>1824.2499999999779</c:v>
                </c:pt>
                <c:pt idx="292">
                  <c:v>1824.3333333333112</c:v>
                </c:pt>
                <c:pt idx="293">
                  <c:v>1824.4166666666445</c:v>
                </c:pt>
                <c:pt idx="294">
                  <c:v>1824.4999999999777</c:v>
                </c:pt>
                <c:pt idx="295">
                  <c:v>1824.583333333311</c:v>
                </c:pt>
                <c:pt idx="296">
                  <c:v>1824.6666666666442</c:v>
                </c:pt>
                <c:pt idx="297">
                  <c:v>1824.7499999999775</c:v>
                </c:pt>
                <c:pt idx="298">
                  <c:v>1824.8333333333107</c:v>
                </c:pt>
                <c:pt idx="299">
                  <c:v>1824.916666666644</c:v>
                </c:pt>
                <c:pt idx="300">
                  <c:v>1824.9999999999773</c:v>
                </c:pt>
                <c:pt idx="301">
                  <c:v>1825.0833333333105</c:v>
                </c:pt>
                <c:pt idx="302">
                  <c:v>1825.1666666666438</c:v>
                </c:pt>
                <c:pt idx="303">
                  <c:v>1825.249999999977</c:v>
                </c:pt>
                <c:pt idx="304">
                  <c:v>1825.3333333333103</c:v>
                </c:pt>
                <c:pt idx="305">
                  <c:v>1825.4166666666436</c:v>
                </c:pt>
                <c:pt idx="306">
                  <c:v>1825.4999999999768</c:v>
                </c:pt>
                <c:pt idx="307">
                  <c:v>1825.5833333333101</c:v>
                </c:pt>
                <c:pt idx="308">
                  <c:v>1825.6666666666433</c:v>
                </c:pt>
                <c:pt idx="309">
                  <c:v>1825.7499999999766</c:v>
                </c:pt>
                <c:pt idx="310">
                  <c:v>1825.8333333333098</c:v>
                </c:pt>
                <c:pt idx="311">
                  <c:v>1825.9166666666431</c:v>
                </c:pt>
                <c:pt idx="312">
                  <c:v>1825.9999999999764</c:v>
                </c:pt>
                <c:pt idx="313">
                  <c:v>1826.0833333333096</c:v>
                </c:pt>
                <c:pt idx="314">
                  <c:v>1826.1666666666429</c:v>
                </c:pt>
                <c:pt idx="315">
                  <c:v>1826.2499999999761</c:v>
                </c:pt>
                <c:pt idx="316">
                  <c:v>1826.3333333333094</c:v>
                </c:pt>
                <c:pt idx="317">
                  <c:v>1826.4166666666426</c:v>
                </c:pt>
                <c:pt idx="318">
                  <c:v>1826.4999999999759</c:v>
                </c:pt>
                <c:pt idx="319">
                  <c:v>1826.5833333333092</c:v>
                </c:pt>
                <c:pt idx="320">
                  <c:v>1826.6666666666424</c:v>
                </c:pt>
                <c:pt idx="321">
                  <c:v>1826.7499999999757</c:v>
                </c:pt>
                <c:pt idx="322">
                  <c:v>1826.8333333333089</c:v>
                </c:pt>
                <c:pt idx="323">
                  <c:v>1826.9166666666422</c:v>
                </c:pt>
                <c:pt idx="324">
                  <c:v>1826.9999999999754</c:v>
                </c:pt>
                <c:pt idx="325">
                  <c:v>1827.0833333333087</c:v>
                </c:pt>
                <c:pt idx="326">
                  <c:v>1827.166666666642</c:v>
                </c:pt>
                <c:pt idx="327">
                  <c:v>1827.2499999999752</c:v>
                </c:pt>
                <c:pt idx="328">
                  <c:v>1827.3333333333085</c:v>
                </c:pt>
                <c:pt idx="329">
                  <c:v>1827.4166666666417</c:v>
                </c:pt>
                <c:pt idx="330">
                  <c:v>1827.499999999975</c:v>
                </c:pt>
                <c:pt idx="331">
                  <c:v>1827.5833333333082</c:v>
                </c:pt>
                <c:pt idx="332">
                  <c:v>1827.6666666666415</c:v>
                </c:pt>
                <c:pt idx="333">
                  <c:v>1827.7499999999748</c:v>
                </c:pt>
                <c:pt idx="334">
                  <c:v>1827.833333333308</c:v>
                </c:pt>
                <c:pt idx="335">
                  <c:v>1827.9166666666413</c:v>
                </c:pt>
                <c:pt idx="336">
                  <c:v>1827.9999999999745</c:v>
                </c:pt>
                <c:pt idx="337">
                  <c:v>1828.0833333333078</c:v>
                </c:pt>
                <c:pt idx="338">
                  <c:v>1828.166666666641</c:v>
                </c:pt>
                <c:pt idx="339">
                  <c:v>1828.2499999999743</c:v>
                </c:pt>
                <c:pt idx="340">
                  <c:v>1828.3333333333076</c:v>
                </c:pt>
                <c:pt idx="341">
                  <c:v>1828.4166666666408</c:v>
                </c:pt>
                <c:pt idx="342">
                  <c:v>1828.4999999999741</c:v>
                </c:pt>
                <c:pt idx="343">
                  <c:v>1828.5833333333073</c:v>
                </c:pt>
                <c:pt idx="344">
                  <c:v>1828.6666666666406</c:v>
                </c:pt>
                <c:pt idx="345">
                  <c:v>1828.7499999999739</c:v>
                </c:pt>
                <c:pt idx="346">
                  <c:v>1828.8333333333071</c:v>
                </c:pt>
                <c:pt idx="347">
                  <c:v>1828.9166666666404</c:v>
                </c:pt>
                <c:pt idx="348">
                  <c:v>1828.9999999999736</c:v>
                </c:pt>
                <c:pt idx="349">
                  <c:v>1829.0833333333069</c:v>
                </c:pt>
                <c:pt idx="350">
                  <c:v>1829.1666666666401</c:v>
                </c:pt>
                <c:pt idx="351">
                  <c:v>1829.2499999999734</c:v>
                </c:pt>
                <c:pt idx="352">
                  <c:v>1829.3333333333067</c:v>
                </c:pt>
                <c:pt idx="353">
                  <c:v>1829.4166666666399</c:v>
                </c:pt>
                <c:pt idx="354">
                  <c:v>1829.4999999999732</c:v>
                </c:pt>
                <c:pt idx="355">
                  <c:v>1829.5833333333064</c:v>
                </c:pt>
                <c:pt idx="356">
                  <c:v>1829.6666666666397</c:v>
                </c:pt>
                <c:pt idx="357">
                  <c:v>1829.7499999999729</c:v>
                </c:pt>
                <c:pt idx="358">
                  <c:v>1829.8333333333062</c:v>
                </c:pt>
                <c:pt idx="359">
                  <c:v>1829.9166666666395</c:v>
                </c:pt>
                <c:pt idx="360">
                  <c:v>1829.9999999999727</c:v>
                </c:pt>
                <c:pt idx="361">
                  <c:v>1830.083333333306</c:v>
                </c:pt>
                <c:pt idx="362">
                  <c:v>1830.1666666666392</c:v>
                </c:pt>
                <c:pt idx="363">
                  <c:v>1830.2499999999725</c:v>
                </c:pt>
                <c:pt idx="364">
                  <c:v>1830.3333333333057</c:v>
                </c:pt>
                <c:pt idx="365">
                  <c:v>1830.416666666639</c:v>
                </c:pt>
                <c:pt idx="366">
                  <c:v>1830.4999999999723</c:v>
                </c:pt>
                <c:pt idx="367">
                  <c:v>1830.5833333333055</c:v>
                </c:pt>
                <c:pt idx="368">
                  <c:v>1830.6666666666388</c:v>
                </c:pt>
                <c:pt idx="369">
                  <c:v>1830.749999999972</c:v>
                </c:pt>
                <c:pt idx="370">
                  <c:v>1830.8333333333053</c:v>
                </c:pt>
                <c:pt idx="371">
                  <c:v>1830.9166666666385</c:v>
                </c:pt>
                <c:pt idx="372">
                  <c:v>1830.9999999999718</c:v>
                </c:pt>
                <c:pt idx="373">
                  <c:v>1831.0833333333051</c:v>
                </c:pt>
                <c:pt idx="374">
                  <c:v>1831.1666666666383</c:v>
                </c:pt>
                <c:pt idx="375">
                  <c:v>1831.2499999999716</c:v>
                </c:pt>
                <c:pt idx="376">
                  <c:v>1831.3333333333048</c:v>
                </c:pt>
                <c:pt idx="377">
                  <c:v>1831.4166666666381</c:v>
                </c:pt>
                <c:pt idx="378">
                  <c:v>1831.4999999999714</c:v>
                </c:pt>
                <c:pt idx="379">
                  <c:v>1831.5833333333046</c:v>
                </c:pt>
                <c:pt idx="380">
                  <c:v>1831.6666666666379</c:v>
                </c:pt>
                <c:pt idx="381">
                  <c:v>1831.7499999999711</c:v>
                </c:pt>
                <c:pt idx="382">
                  <c:v>1831.8333333333044</c:v>
                </c:pt>
                <c:pt idx="383">
                  <c:v>1831.9166666666376</c:v>
                </c:pt>
                <c:pt idx="384">
                  <c:v>1831.9999999999709</c:v>
                </c:pt>
                <c:pt idx="385">
                  <c:v>1832.0833333333042</c:v>
                </c:pt>
                <c:pt idx="386">
                  <c:v>1832.1666666666374</c:v>
                </c:pt>
                <c:pt idx="387">
                  <c:v>1832.2499999999707</c:v>
                </c:pt>
                <c:pt idx="388">
                  <c:v>1832.3333333333039</c:v>
                </c:pt>
                <c:pt idx="389">
                  <c:v>1832.4166666666372</c:v>
                </c:pt>
                <c:pt idx="390">
                  <c:v>1832.4999999999704</c:v>
                </c:pt>
                <c:pt idx="391">
                  <c:v>1832.5833333333037</c:v>
                </c:pt>
                <c:pt idx="392">
                  <c:v>1832.666666666637</c:v>
                </c:pt>
                <c:pt idx="393">
                  <c:v>1832.7499999999702</c:v>
                </c:pt>
                <c:pt idx="394">
                  <c:v>1832.8333333333035</c:v>
                </c:pt>
                <c:pt idx="395">
                  <c:v>1832.9166666666367</c:v>
                </c:pt>
                <c:pt idx="396">
                  <c:v>1832.99999999997</c:v>
                </c:pt>
                <c:pt idx="397">
                  <c:v>1833.0833333333032</c:v>
                </c:pt>
                <c:pt idx="398">
                  <c:v>1833.1666666666365</c:v>
                </c:pt>
                <c:pt idx="399">
                  <c:v>1833.2499999999698</c:v>
                </c:pt>
                <c:pt idx="400">
                  <c:v>1833.333333333303</c:v>
                </c:pt>
                <c:pt idx="401">
                  <c:v>1833.4166666666363</c:v>
                </c:pt>
                <c:pt idx="402">
                  <c:v>1833.4999999999695</c:v>
                </c:pt>
                <c:pt idx="403">
                  <c:v>1833.5833333333028</c:v>
                </c:pt>
                <c:pt idx="404">
                  <c:v>1833.666666666636</c:v>
                </c:pt>
                <c:pt idx="405">
                  <c:v>1833.7499999999693</c:v>
                </c:pt>
                <c:pt idx="406">
                  <c:v>1833.8333333333026</c:v>
                </c:pt>
                <c:pt idx="407">
                  <c:v>1833.9166666666358</c:v>
                </c:pt>
                <c:pt idx="408">
                  <c:v>1833.9999999999691</c:v>
                </c:pt>
                <c:pt idx="409">
                  <c:v>1834.0833333333023</c:v>
                </c:pt>
                <c:pt idx="410">
                  <c:v>1834.1666666666356</c:v>
                </c:pt>
                <c:pt idx="411">
                  <c:v>1834.2499999999688</c:v>
                </c:pt>
                <c:pt idx="412">
                  <c:v>1834.3333333333021</c:v>
                </c:pt>
                <c:pt idx="413">
                  <c:v>1834.4166666666354</c:v>
                </c:pt>
                <c:pt idx="414">
                  <c:v>1834.4999999999686</c:v>
                </c:pt>
                <c:pt idx="415">
                  <c:v>1834.5833333333019</c:v>
                </c:pt>
                <c:pt idx="416">
                  <c:v>1834.6666666666351</c:v>
                </c:pt>
                <c:pt idx="417">
                  <c:v>1834.7499999999684</c:v>
                </c:pt>
                <c:pt idx="418">
                  <c:v>1834.8333333333017</c:v>
                </c:pt>
                <c:pt idx="419">
                  <c:v>1834.9166666666349</c:v>
                </c:pt>
                <c:pt idx="420">
                  <c:v>1834.9999999999682</c:v>
                </c:pt>
                <c:pt idx="421">
                  <c:v>1835.0833333333014</c:v>
                </c:pt>
                <c:pt idx="422">
                  <c:v>1835.1666666666347</c:v>
                </c:pt>
                <c:pt idx="423">
                  <c:v>1835.2499999999679</c:v>
                </c:pt>
                <c:pt idx="424">
                  <c:v>1835.3333333333012</c:v>
                </c:pt>
                <c:pt idx="425">
                  <c:v>1835.4166666666345</c:v>
                </c:pt>
                <c:pt idx="426">
                  <c:v>1835.4999999999677</c:v>
                </c:pt>
                <c:pt idx="427">
                  <c:v>1835.583333333301</c:v>
                </c:pt>
                <c:pt idx="428">
                  <c:v>1835.6666666666342</c:v>
                </c:pt>
                <c:pt idx="429">
                  <c:v>1835.7499999999675</c:v>
                </c:pt>
                <c:pt idx="430">
                  <c:v>1835.8333333333007</c:v>
                </c:pt>
                <c:pt idx="431">
                  <c:v>1835.916666666634</c:v>
                </c:pt>
                <c:pt idx="432">
                  <c:v>1835.9999999999673</c:v>
                </c:pt>
                <c:pt idx="433">
                  <c:v>1836.0833333333005</c:v>
                </c:pt>
                <c:pt idx="434">
                  <c:v>1836.1666666666338</c:v>
                </c:pt>
                <c:pt idx="435">
                  <c:v>1836.249999999967</c:v>
                </c:pt>
                <c:pt idx="436">
                  <c:v>1836.3333333333003</c:v>
                </c:pt>
                <c:pt idx="437">
                  <c:v>1836.4166666666335</c:v>
                </c:pt>
                <c:pt idx="438">
                  <c:v>1836.4999999999668</c:v>
                </c:pt>
                <c:pt idx="439">
                  <c:v>1836.5833333333001</c:v>
                </c:pt>
                <c:pt idx="440">
                  <c:v>1836.6666666666333</c:v>
                </c:pt>
                <c:pt idx="441">
                  <c:v>1836.7499999999666</c:v>
                </c:pt>
                <c:pt idx="442">
                  <c:v>1836.8333333332998</c:v>
                </c:pt>
                <c:pt idx="443">
                  <c:v>1836.9166666666331</c:v>
                </c:pt>
                <c:pt idx="444">
                  <c:v>1836.9999999999663</c:v>
                </c:pt>
                <c:pt idx="445">
                  <c:v>1837.0833333332996</c:v>
                </c:pt>
                <c:pt idx="446">
                  <c:v>1837.1666666666329</c:v>
                </c:pt>
                <c:pt idx="447">
                  <c:v>1837.2499999999661</c:v>
                </c:pt>
                <c:pt idx="448">
                  <c:v>1837.3333333332994</c:v>
                </c:pt>
                <c:pt idx="449">
                  <c:v>1837.4166666666326</c:v>
                </c:pt>
                <c:pt idx="450">
                  <c:v>1837.4999999999659</c:v>
                </c:pt>
                <c:pt idx="451">
                  <c:v>1837.5833333332992</c:v>
                </c:pt>
                <c:pt idx="452">
                  <c:v>1837.6666666666324</c:v>
                </c:pt>
                <c:pt idx="453">
                  <c:v>1837.7499999999657</c:v>
                </c:pt>
                <c:pt idx="454">
                  <c:v>1837.8333333332989</c:v>
                </c:pt>
                <c:pt idx="455">
                  <c:v>1837.9166666666322</c:v>
                </c:pt>
                <c:pt idx="456">
                  <c:v>1837.9999999999654</c:v>
                </c:pt>
                <c:pt idx="457">
                  <c:v>1838.0833333332987</c:v>
                </c:pt>
                <c:pt idx="458">
                  <c:v>1838.166666666632</c:v>
                </c:pt>
                <c:pt idx="459">
                  <c:v>1838.2499999999652</c:v>
                </c:pt>
                <c:pt idx="460">
                  <c:v>1838.3333333332985</c:v>
                </c:pt>
                <c:pt idx="461">
                  <c:v>1838.4166666666317</c:v>
                </c:pt>
                <c:pt idx="462">
                  <c:v>1838.499999999965</c:v>
                </c:pt>
                <c:pt idx="463">
                  <c:v>1838.5833333332982</c:v>
                </c:pt>
                <c:pt idx="464">
                  <c:v>1838.6666666666315</c:v>
                </c:pt>
                <c:pt idx="465">
                  <c:v>1838.7499999999648</c:v>
                </c:pt>
                <c:pt idx="466">
                  <c:v>1838.833333333298</c:v>
                </c:pt>
                <c:pt idx="467">
                  <c:v>1838.9166666666313</c:v>
                </c:pt>
                <c:pt idx="468">
                  <c:v>1838.9999999999645</c:v>
                </c:pt>
                <c:pt idx="469">
                  <c:v>1839.0833333332978</c:v>
                </c:pt>
                <c:pt idx="470">
                  <c:v>1839.166666666631</c:v>
                </c:pt>
                <c:pt idx="471">
                  <c:v>1839.2499999999643</c:v>
                </c:pt>
                <c:pt idx="472">
                  <c:v>1839.3333333332976</c:v>
                </c:pt>
                <c:pt idx="473">
                  <c:v>1839.4166666666308</c:v>
                </c:pt>
                <c:pt idx="474">
                  <c:v>1839.4999999999641</c:v>
                </c:pt>
                <c:pt idx="475">
                  <c:v>1839.5833333332973</c:v>
                </c:pt>
                <c:pt idx="476">
                  <c:v>1839.6666666666306</c:v>
                </c:pt>
                <c:pt idx="477">
                  <c:v>1839.7499999999638</c:v>
                </c:pt>
                <c:pt idx="478">
                  <c:v>1839.8333333332971</c:v>
                </c:pt>
                <c:pt idx="479">
                  <c:v>1839.9166666666304</c:v>
                </c:pt>
                <c:pt idx="480">
                  <c:v>1839.9999999999636</c:v>
                </c:pt>
                <c:pt idx="481">
                  <c:v>1840.0833333332969</c:v>
                </c:pt>
                <c:pt idx="482">
                  <c:v>1840.1666666666301</c:v>
                </c:pt>
                <c:pt idx="483">
                  <c:v>1840.2499999999634</c:v>
                </c:pt>
                <c:pt idx="484">
                  <c:v>1840.3333333332967</c:v>
                </c:pt>
                <c:pt idx="485">
                  <c:v>1840.4166666666299</c:v>
                </c:pt>
                <c:pt idx="486">
                  <c:v>1840.4999999999632</c:v>
                </c:pt>
                <c:pt idx="487">
                  <c:v>1840.5833333332964</c:v>
                </c:pt>
                <c:pt idx="488">
                  <c:v>1840.6666666666297</c:v>
                </c:pt>
                <c:pt idx="489">
                  <c:v>1840.7499999999629</c:v>
                </c:pt>
                <c:pt idx="490">
                  <c:v>1840.8333333332962</c:v>
                </c:pt>
                <c:pt idx="491">
                  <c:v>1840.9166666666295</c:v>
                </c:pt>
                <c:pt idx="492">
                  <c:v>1840.9999999999627</c:v>
                </c:pt>
                <c:pt idx="493">
                  <c:v>1841.083333333296</c:v>
                </c:pt>
                <c:pt idx="494">
                  <c:v>1841.1666666666292</c:v>
                </c:pt>
                <c:pt idx="495">
                  <c:v>1841.2499999999625</c:v>
                </c:pt>
                <c:pt idx="496">
                  <c:v>1841.3333333332957</c:v>
                </c:pt>
                <c:pt idx="497">
                  <c:v>1841.416666666629</c:v>
                </c:pt>
                <c:pt idx="498">
                  <c:v>1841.4999999999623</c:v>
                </c:pt>
                <c:pt idx="499">
                  <c:v>1841.5833333332955</c:v>
                </c:pt>
                <c:pt idx="500">
                  <c:v>1841.6666666666288</c:v>
                </c:pt>
                <c:pt idx="501">
                  <c:v>1841.749999999962</c:v>
                </c:pt>
                <c:pt idx="502">
                  <c:v>1841.8333333332953</c:v>
                </c:pt>
                <c:pt idx="503">
                  <c:v>1841.9166666666285</c:v>
                </c:pt>
                <c:pt idx="504">
                  <c:v>1841.9999999999618</c:v>
                </c:pt>
                <c:pt idx="505">
                  <c:v>1842.0833333332951</c:v>
                </c:pt>
                <c:pt idx="506">
                  <c:v>1842.1666666666283</c:v>
                </c:pt>
                <c:pt idx="507">
                  <c:v>1842.2499999999616</c:v>
                </c:pt>
                <c:pt idx="508">
                  <c:v>1842.3333333332948</c:v>
                </c:pt>
                <c:pt idx="509">
                  <c:v>1842.4166666666281</c:v>
                </c:pt>
                <c:pt idx="510">
                  <c:v>1842.4999999999613</c:v>
                </c:pt>
                <c:pt idx="511">
                  <c:v>1842.5833333332946</c:v>
                </c:pt>
                <c:pt idx="512">
                  <c:v>1842.6666666666279</c:v>
                </c:pt>
                <c:pt idx="513">
                  <c:v>1842.7499999999611</c:v>
                </c:pt>
                <c:pt idx="514">
                  <c:v>1842.8333333332944</c:v>
                </c:pt>
                <c:pt idx="515">
                  <c:v>1842.9166666666276</c:v>
                </c:pt>
                <c:pt idx="516">
                  <c:v>1842.9999999999609</c:v>
                </c:pt>
                <c:pt idx="517">
                  <c:v>1843.0833333332941</c:v>
                </c:pt>
                <c:pt idx="518">
                  <c:v>1843.1666666666274</c:v>
                </c:pt>
                <c:pt idx="519">
                  <c:v>1843.2499999999607</c:v>
                </c:pt>
                <c:pt idx="520">
                  <c:v>1843.3333333332939</c:v>
                </c:pt>
                <c:pt idx="521">
                  <c:v>1843.4166666666272</c:v>
                </c:pt>
                <c:pt idx="522">
                  <c:v>1843.4999999999604</c:v>
                </c:pt>
                <c:pt idx="523">
                  <c:v>1843.5833333332937</c:v>
                </c:pt>
                <c:pt idx="524">
                  <c:v>1843.666666666627</c:v>
                </c:pt>
                <c:pt idx="525">
                  <c:v>1843.7499999999602</c:v>
                </c:pt>
                <c:pt idx="526">
                  <c:v>1843.8333333332935</c:v>
                </c:pt>
                <c:pt idx="527">
                  <c:v>1843.9166666666267</c:v>
                </c:pt>
                <c:pt idx="528">
                  <c:v>1843.99999999996</c:v>
                </c:pt>
                <c:pt idx="529">
                  <c:v>1844.0833333332932</c:v>
                </c:pt>
                <c:pt idx="530">
                  <c:v>1844.1666666666265</c:v>
                </c:pt>
                <c:pt idx="531">
                  <c:v>1844.2499999999598</c:v>
                </c:pt>
                <c:pt idx="532">
                  <c:v>1844.333333333293</c:v>
                </c:pt>
                <c:pt idx="533">
                  <c:v>1844.4166666666263</c:v>
                </c:pt>
                <c:pt idx="534">
                  <c:v>1844.4999999999595</c:v>
                </c:pt>
                <c:pt idx="535">
                  <c:v>1844.5833333332928</c:v>
                </c:pt>
                <c:pt idx="536">
                  <c:v>1844.666666666626</c:v>
                </c:pt>
                <c:pt idx="537">
                  <c:v>1844.7499999999593</c:v>
                </c:pt>
                <c:pt idx="538">
                  <c:v>1844.8333333332926</c:v>
                </c:pt>
                <c:pt idx="539">
                  <c:v>1844.9166666666258</c:v>
                </c:pt>
                <c:pt idx="540">
                  <c:v>1844.9999999999591</c:v>
                </c:pt>
                <c:pt idx="541">
                  <c:v>1845.0833333332923</c:v>
                </c:pt>
                <c:pt idx="542">
                  <c:v>1845.1666666666256</c:v>
                </c:pt>
                <c:pt idx="543">
                  <c:v>1845.2499999999588</c:v>
                </c:pt>
                <c:pt idx="544">
                  <c:v>1845.3333333332921</c:v>
                </c:pt>
                <c:pt idx="545">
                  <c:v>1845.4166666666254</c:v>
                </c:pt>
                <c:pt idx="546">
                  <c:v>1845.4999999999586</c:v>
                </c:pt>
                <c:pt idx="547">
                  <c:v>1845.5833333332919</c:v>
                </c:pt>
                <c:pt idx="548">
                  <c:v>1845.6666666666251</c:v>
                </c:pt>
                <c:pt idx="549">
                  <c:v>1845.7499999999584</c:v>
                </c:pt>
                <c:pt idx="550">
                  <c:v>1845.8333333332916</c:v>
                </c:pt>
                <c:pt idx="551">
                  <c:v>1845.9166666666249</c:v>
                </c:pt>
                <c:pt idx="552">
                  <c:v>1845.9999999999582</c:v>
                </c:pt>
                <c:pt idx="553">
                  <c:v>1846.0833333332914</c:v>
                </c:pt>
                <c:pt idx="554">
                  <c:v>1846.1666666666247</c:v>
                </c:pt>
                <c:pt idx="555">
                  <c:v>1846.2499999999579</c:v>
                </c:pt>
                <c:pt idx="556">
                  <c:v>1846.3333333332912</c:v>
                </c:pt>
                <c:pt idx="557">
                  <c:v>1846.4166666666245</c:v>
                </c:pt>
                <c:pt idx="558">
                  <c:v>1846.4999999999577</c:v>
                </c:pt>
                <c:pt idx="559">
                  <c:v>1846.583333333291</c:v>
                </c:pt>
                <c:pt idx="560">
                  <c:v>1846.6666666666242</c:v>
                </c:pt>
                <c:pt idx="561">
                  <c:v>1846.7499999999575</c:v>
                </c:pt>
                <c:pt idx="562">
                  <c:v>1846.8333333332907</c:v>
                </c:pt>
                <c:pt idx="563">
                  <c:v>1846.916666666624</c:v>
                </c:pt>
                <c:pt idx="564">
                  <c:v>1846.9999999999573</c:v>
                </c:pt>
                <c:pt idx="565">
                  <c:v>1847.0833333332905</c:v>
                </c:pt>
                <c:pt idx="566">
                  <c:v>1847.1666666666238</c:v>
                </c:pt>
                <c:pt idx="567">
                  <c:v>1847.249999999957</c:v>
                </c:pt>
                <c:pt idx="568">
                  <c:v>1847.3333333332903</c:v>
                </c:pt>
                <c:pt idx="569">
                  <c:v>1847.4166666666235</c:v>
                </c:pt>
                <c:pt idx="570">
                  <c:v>1847.4999999999568</c:v>
                </c:pt>
                <c:pt idx="571">
                  <c:v>1847.5833333332901</c:v>
                </c:pt>
                <c:pt idx="572">
                  <c:v>1847.6666666666233</c:v>
                </c:pt>
                <c:pt idx="573">
                  <c:v>1847.7499999999566</c:v>
                </c:pt>
                <c:pt idx="574">
                  <c:v>1847.8333333332898</c:v>
                </c:pt>
                <c:pt idx="575">
                  <c:v>1847.9166666666231</c:v>
                </c:pt>
                <c:pt idx="576">
                  <c:v>1847.9999999999563</c:v>
                </c:pt>
                <c:pt idx="577">
                  <c:v>1848.0833333332896</c:v>
                </c:pt>
                <c:pt idx="578">
                  <c:v>1848.1666666666229</c:v>
                </c:pt>
                <c:pt idx="579">
                  <c:v>1848.2499999999561</c:v>
                </c:pt>
                <c:pt idx="580">
                  <c:v>1848.3333333332894</c:v>
                </c:pt>
                <c:pt idx="581">
                  <c:v>1848.4166666666226</c:v>
                </c:pt>
                <c:pt idx="582">
                  <c:v>1848.4999999999559</c:v>
                </c:pt>
                <c:pt idx="583">
                  <c:v>1848.5833333332891</c:v>
                </c:pt>
                <c:pt idx="584">
                  <c:v>1848.6666666666224</c:v>
                </c:pt>
                <c:pt idx="585">
                  <c:v>1848.7499999999557</c:v>
                </c:pt>
                <c:pt idx="586">
                  <c:v>1848.8333333332889</c:v>
                </c:pt>
                <c:pt idx="587">
                  <c:v>1848.9166666666222</c:v>
                </c:pt>
                <c:pt idx="588">
                  <c:v>1848.9999999999554</c:v>
                </c:pt>
                <c:pt idx="589">
                  <c:v>1849.0833333332887</c:v>
                </c:pt>
                <c:pt idx="590">
                  <c:v>1849.1666666666219</c:v>
                </c:pt>
                <c:pt idx="591">
                  <c:v>1849.2499999999552</c:v>
                </c:pt>
                <c:pt idx="592">
                  <c:v>1849.3333333332885</c:v>
                </c:pt>
                <c:pt idx="593">
                  <c:v>1849.4166666666217</c:v>
                </c:pt>
                <c:pt idx="594">
                  <c:v>1849.499999999955</c:v>
                </c:pt>
                <c:pt idx="595">
                  <c:v>1849.5833333332882</c:v>
                </c:pt>
                <c:pt idx="596">
                  <c:v>1849.6666666666215</c:v>
                </c:pt>
                <c:pt idx="597">
                  <c:v>1849.7499999999548</c:v>
                </c:pt>
                <c:pt idx="598">
                  <c:v>1849.833333333288</c:v>
                </c:pt>
                <c:pt idx="599">
                  <c:v>1849.9166666666213</c:v>
                </c:pt>
                <c:pt idx="600">
                  <c:v>1849.9999999999545</c:v>
                </c:pt>
                <c:pt idx="601">
                  <c:v>1850.0833333332878</c:v>
                </c:pt>
                <c:pt idx="602">
                  <c:v>1850.166666666621</c:v>
                </c:pt>
                <c:pt idx="603">
                  <c:v>1850.2499999999543</c:v>
                </c:pt>
                <c:pt idx="604">
                  <c:v>1850.3333333332876</c:v>
                </c:pt>
                <c:pt idx="605">
                  <c:v>1850.4166666666208</c:v>
                </c:pt>
                <c:pt idx="606">
                  <c:v>1850.4999999999541</c:v>
                </c:pt>
                <c:pt idx="607">
                  <c:v>1850.5833333332873</c:v>
                </c:pt>
                <c:pt idx="608">
                  <c:v>1850.6666666666206</c:v>
                </c:pt>
                <c:pt idx="609">
                  <c:v>1850.7499999999538</c:v>
                </c:pt>
                <c:pt idx="610">
                  <c:v>1850.8333333332871</c:v>
                </c:pt>
                <c:pt idx="611">
                  <c:v>1850.9166666666204</c:v>
                </c:pt>
                <c:pt idx="612">
                  <c:v>1850.9999999999536</c:v>
                </c:pt>
                <c:pt idx="613">
                  <c:v>1851.0833333332869</c:v>
                </c:pt>
                <c:pt idx="614">
                  <c:v>1851.1666666666201</c:v>
                </c:pt>
                <c:pt idx="615">
                  <c:v>1851.2499999999534</c:v>
                </c:pt>
                <c:pt idx="616">
                  <c:v>1851.3333333332866</c:v>
                </c:pt>
                <c:pt idx="617">
                  <c:v>1851.4166666666199</c:v>
                </c:pt>
                <c:pt idx="618">
                  <c:v>1851.4999999999532</c:v>
                </c:pt>
                <c:pt idx="619">
                  <c:v>1851.5833333332864</c:v>
                </c:pt>
                <c:pt idx="620">
                  <c:v>1851.6666666666197</c:v>
                </c:pt>
                <c:pt idx="621">
                  <c:v>1851.7499999999529</c:v>
                </c:pt>
                <c:pt idx="622">
                  <c:v>1851.8333333332862</c:v>
                </c:pt>
                <c:pt idx="623">
                  <c:v>1851.9166666666194</c:v>
                </c:pt>
                <c:pt idx="624">
                  <c:v>1851.9999999999527</c:v>
                </c:pt>
                <c:pt idx="625">
                  <c:v>1852.083333333286</c:v>
                </c:pt>
                <c:pt idx="626">
                  <c:v>1852.1666666666192</c:v>
                </c:pt>
                <c:pt idx="627">
                  <c:v>1852.2499999999525</c:v>
                </c:pt>
                <c:pt idx="628">
                  <c:v>1852.3333333332857</c:v>
                </c:pt>
                <c:pt idx="629">
                  <c:v>1852.416666666619</c:v>
                </c:pt>
                <c:pt idx="630">
                  <c:v>1852.4999999999523</c:v>
                </c:pt>
                <c:pt idx="631">
                  <c:v>1852.5833333332855</c:v>
                </c:pt>
                <c:pt idx="632">
                  <c:v>1852.6666666666188</c:v>
                </c:pt>
                <c:pt idx="633">
                  <c:v>1852.749999999952</c:v>
                </c:pt>
                <c:pt idx="634">
                  <c:v>1852.8333333332853</c:v>
                </c:pt>
                <c:pt idx="635">
                  <c:v>1852.9166666666185</c:v>
                </c:pt>
                <c:pt idx="636">
                  <c:v>1852.9999999999518</c:v>
                </c:pt>
                <c:pt idx="637">
                  <c:v>1853.0833333332851</c:v>
                </c:pt>
                <c:pt idx="638">
                  <c:v>1853.1666666666183</c:v>
                </c:pt>
                <c:pt idx="639">
                  <c:v>1853.2499999999516</c:v>
                </c:pt>
                <c:pt idx="640">
                  <c:v>1853.3333333332848</c:v>
                </c:pt>
                <c:pt idx="641">
                  <c:v>1853.4166666666181</c:v>
                </c:pt>
                <c:pt idx="642">
                  <c:v>1853.4999999999513</c:v>
                </c:pt>
                <c:pt idx="643">
                  <c:v>1853.5833333332846</c:v>
                </c:pt>
                <c:pt idx="644">
                  <c:v>1853.6666666666179</c:v>
                </c:pt>
                <c:pt idx="645">
                  <c:v>1853.7499999999511</c:v>
                </c:pt>
                <c:pt idx="646">
                  <c:v>1853.8333333332844</c:v>
                </c:pt>
                <c:pt idx="647">
                  <c:v>1853.9166666666176</c:v>
                </c:pt>
                <c:pt idx="648">
                  <c:v>1853.9999999999509</c:v>
                </c:pt>
                <c:pt idx="649">
                  <c:v>1854.0833333332841</c:v>
                </c:pt>
                <c:pt idx="650">
                  <c:v>1854.1666666666174</c:v>
                </c:pt>
                <c:pt idx="651">
                  <c:v>1854.2499999999507</c:v>
                </c:pt>
                <c:pt idx="652">
                  <c:v>1854.3333333332839</c:v>
                </c:pt>
                <c:pt idx="653">
                  <c:v>1854.4166666666172</c:v>
                </c:pt>
                <c:pt idx="654">
                  <c:v>1854.4999999999504</c:v>
                </c:pt>
                <c:pt idx="655">
                  <c:v>1854.5833333332837</c:v>
                </c:pt>
                <c:pt idx="656">
                  <c:v>1854.6666666666169</c:v>
                </c:pt>
                <c:pt idx="657">
                  <c:v>1854.7499999999502</c:v>
                </c:pt>
                <c:pt idx="658">
                  <c:v>1854.8333333332835</c:v>
                </c:pt>
                <c:pt idx="659">
                  <c:v>1854.9166666666167</c:v>
                </c:pt>
                <c:pt idx="660">
                  <c:v>1854.99999999995</c:v>
                </c:pt>
                <c:pt idx="661">
                  <c:v>1855.0833333332832</c:v>
                </c:pt>
                <c:pt idx="662">
                  <c:v>1855.1666666666165</c:v>
                </c:pt>
                <c:pt idx="663">
                  <c:v>1855.2499999999498</c:v>
                </c:pt>
                <c:pt idx="664">
                  <c:v>1855.333333333283</c:v>
                </c:pt>
                <c:pt idx="665">
                  <c:v>1855.4166666666163</c:v>
                </c:pt>
                <c:pt idx="666">
                  <c:v>1855.4999999999495</c:v>
                </c:pt>
                <c:pt idx="667">
                  <c:v>1855.5833333332828</c:v>
                </c:pt>
                <c:pt idx="668">
                  <c:v>1855.666666666616</c:v>
                </c:pt>
                <c:pt idx="669">
                  <c:v>1855.7499999999493</c:v>
                </c:pt>
                <c:pt idx="670">
                  <c:v>1855.8333333332826</c:v>
                </c:pt>
                <c:pt idx="671">
                  <c:v>1855.9166666666158</c:v>
                </c:pt>
                <c:pt idx="672">
                  <c:v>1855.9999999999491</c:v>
                </c:pt>
                <c:pt idx="673">
                  <c:v>1856.0833333332823</c:v>
                </c:pt>
                <c:pt idx="674">
                  <c:v>1856.1666666666156</c:v>
                </c:pt>
                <c:pt idx="675">
                  <c:v>1856.2499999999488</c:v>
                </c:pt>
                <c:pt idx="676">
                  <c:v>1856.3333333332821</c:v>
                </c:pt>
                <c:pt idx="677">
                  <c:v>1856.4166666666154</c:v>
                </c:pt>
                <c:pt idx="678">
                  <c:v>1856.4999999999486</c:v>
                </c:pt>
                <c:pt idx="679">
                  <c:v>1856.5833333332819</c:v>
                </c:pt>
                <c:pt idx="680">
                  <c:v>1856.6666666666151</c:v>
                </c:pt>
                <c:pt idx="681">
                  <c:v>1856.7499999999484</c:v>
                </c:pt>
                <c:pt idx="682">
                  <c:v>1856.8333333332816</c:v>
                </c:pt>
                <c:pt idx="683">
                  <c:v>1856.9166666666149</c:v>
                </c:pt>
                <c:pt idx="684">
                  <c:v>1856.9999999999482</c:v>
                </c:pt>
                <c:pt idx="685">
                  <c:v>1857.0833333332814</c:v>
                </c:pt>
                <c:pt idx="686">
                  <c:v>1857.1666666666147</c:v>
                </c:pt>
                <c:pt idx="687">
                  <c:v>1857.2499999999479</c:v>
                </c:pt>
                <c:pt idx="688">
                  <c:v>1857.3333333332812</c:v>
                </c:pt>
                <c:pt idx="689">
                  <c:v>1857.4166666666144</c:v>
                </c:pt>
                <c:pt idx="690">
                  <c:v>1857.4999999999477</c:v>
                </c:pt>
                <c:pt idx="691">
                  <c:v>1857.583333333281</c:v>
                </c:pt>
                <c:pt idx="692">
                  <c:v>1857.6666666666142</c:v>
                </c:pt>
                <c:pt idx="693">
                  <c:v>1857.7499999999475</c:v>
                </c:pt>
                <c:pt idx="694">
                  <c:v>1857.8333333332807</c:v>
                </c:pt>
                <c:pt idx="695">
                  <c:v>1857.916666666614</c:v>
                </c:pt>
                <c:pt idx="696">
                  <c:v>1857.9999999999472</c:v>
                </c:pt>
                <c:pt idx="697">
                  <c:v>1858.0833333332805</c:v>
                </c:pt>
                <c:pt idx="698">
                  <c:v>1858.1666666666138</c:v>
                </c:pt>
                <c:pt idx="699">
                  <c:v>1858.249999999947</c:v>
                </c:pt>
                <c:pt idx="700">
                  <c:v>1858.3333333332803</c:v>
                </c:pt>
                <c:pt idx="701">
                  <c:v>1858.4166666666135</c:v>
                </c:pt>
                <c:pt idx="702">
                  <c:v>1858.4999999999468</c:v>
                </c:pt>
                <c:pt idx="703">
                  <c:v>1858.5833333332801</c:v>
                </c:pt>
                <c:pt idx="704">
                  <c:v>1858.6666666666133</c:v>
                </c:pt>
                <c:pt idx="705">
                  <c:v>1858.7499999999466</c:v>
                </c:pt>
                <c:pt idx="706">
                  <c:v>1858.8333333332798</c:v>
                </c:pt>
                <c:pt idx="707">
                  <c:v>1858.9166666666131</c:v>
                </c:pt>
                <c:pt idx="708">
                  <c:v>1858.9999999999463</c:v>
                </c:pt>
                <c:pt idx="709">
                  <c:v>1859.0833333332796</c:v>
                </c:pt>
                <c:pt idx="710">
                  <c:v>1859.1666666666129</c:v>
                </c:pt>
                <c:pt idx="711">
                  <c:v>1859.2499999999461</c:v>
                </c:pt>
                <c:pt idx="712">
                  <c:v>1859.3333333332794</c:v>
                </c:pt>
                <c:pt idx="713">
                  <c:v>1859.4166666666126</c:v>
                </c:pt>
                <c:pt idx="714">
                  <c:v>1859.4999999999459</c:v>
                </c:pt>
                <c:pt idx="715">
                  <c:v>1859.5833333332791</c:v>
                </c:pt>
                <c:pt idx="716">
                  <c:v>1859.6666666666124</c:v>
                </c:pt>
                <c:pt idx="717">
                  <c:v>1859.7499999999457</c:v>
                </c:pt>
                <c:pt idx="718">
                  <c:v>1859.8333333332789</c:v>
                </c:pt>
                <c:pt idx="719">
                  <c:v>1859.9166666666122</c:v>
                </c:pt>
                <c:pt idx="720">
                  <c:v>1859.9999999999454</c:v>
                </c:pt>
                <c:pt idx="721">
                  <c:v>1860.0833333332787</c:v>
                </c:pt>
                <c:pt idx="722">
                  <c:v>1860.1666666666119</c:v>
                </c:pt>
                <c:pt idx="723">
                  <c:v>1860.2499999999452</c:v>
                </c:pt>
                <c:pt idx="724">
                  <c:v>1860.3333333332785</c:v>
                </c:pt>
                <c:pt idx="725">
                  <c:v>1860.4166666666117</c:v>
                </c:pt>
                <c:pt idx="726">
                  <c:v>1860.499999999945</c:v>
                </c:pt>
                <c:pt idx="727">
                  <c:v>1860.5833333332782</c:v>
                </c:pt>
                <c:pt idx="728">
                  <c:v>1860.6666666666115</c:v>
                </c:pt>
                <c:pt idx="729">
                  <c:v>1860.7499999999447</c:v>
                </c:pt>
                <c:pt idx="730">
                  <c:v>1860.833333333278</c:v>
                </c:pt>
                <c:pt idx="731">
                  <c:v>1860.9166666666113</c:v>
                </c:pt>
                <c:pt idx="732">
                  <c:v>1860.9999999999445</c:v>
                </c:pt>
                <c:pt idx="733">
                  <c:v>1861.0833333332778</c:v>
                </c:pt>
                <c:pt idx="734">
                  <c:v>1861.166666666611</c:v>
                </c:pt>
                <c:pt idx="735">
                  <c:v>1861.2499999999443</c:v>
                </c:pt>
                <c:pt idx="736">
                  <c:v>1861.3333333332776</c:v>
                </c:pt>
                <c:pt idx="737">
                  <c:v>1861.4166666666108</c:v>
                </c:pt>
                <c:pt idx="738">
                  <c:v>1861.4999999999441</c:v>
                </c:pt>
                <c:pt idx="739">
                  <c:v>1861.5833333332773</c:v>
                </c:pt>
                <c:pt idx="740">
                  <c:v>1861.6666666666106</c:v>
                </c:pt>
                <c:pt idx="741">
                  <c:v>1861.7499999999438</c:v>
                </c:pt>
                <c:pt idx="742">
                  <c:v>1861.8333333332771</c:v>
                </c:pt>
                <c:pt idx="743">
                  <c:v>1861.9166666666104</c:v>
                </c:pt>
                <c:pt idx="744">
                  <c:v>1861.9999999999436</c:v>
                </c:pt>
                <c:pt idx="745">
                  <c:v>1862.0833333332769</c:v>
                </c:pt>
                <c:pt idx="746">
                  <c:v>1862.1666666666101</c:v>
                </c:pt>
                <c:pt idx="747">
                  <c:v>1862.2499999999434</c:v>
                </c:pt>
                <c:pt idx="748">
                  <c:v>1862.3333333332766</c:v>
                </c:pt>
                <c:pt idx="749">
                  <c:v>1862.4166666666099</c:v>
                </c:pt>
                <c:pt idx="750">
                  <c:v>1862.4999999999432</c:v>
                </c:pt>
                <c:pt idx="751">
                  <c:v>1862.5833333332764</c:v>
                </c:pt>
                <c:pt idx="752">
                  <c:v>1862.6666666666097</c:v>
                </c:pt>
                <c:pt idx="753">
                  <c:v>1862.7499999999429</c:v>
                </c:pt>
                <c:pt idx="754">
                  <c:v>1862.8333333332762</c:v>
                </c:pt>
                <c:pt idx="755">
                  <c:v>1862.9166666666094</c:v>
                </c:pt>
                <c:pt idx="756">
                  <c:v>1862.9999999999427</c:v>
                </c:pt>
                <c:pt idx="757">
                  <c:v>1863.083333333276</c:v>
                </c:pt>
                <c:pt idx="758">
                  <c:v>1863.1666666666092</c:v>
                </c:pt>
                <c:pt idx="759">
                  <c:v>1863.2499999999425</c:v>
                </c:pt>
                <c:pt idx="760">
                  <c:v>1863.3333333332757</c:v>
                </c:pt>
                <c:pt idx="761">
                  <c:v>1863.416666666609</c:v>
                </c:pt>
                <c:pt idx="762">
                  <c:v>1863.4999999999422</c:v>
                </c:pt>
                <c:pt idx="763">
                  <c:v>1863.5833333332755</c:v>
                </c:pt>
                <c:pt idx="764">
                  <c:v>1863.6666666666088</c:v>
                </c:pt>
                <c:pt idx="765">
                  <c:v>1863.749999999942</c:v>
                </c:pt>
                <c:pt idx="766">
                  <c:v>1863.8333333332753</c:v>
                </c:pt>
                <c:pt idx="767">
                  <c:v>1863.9166666666085</c:v>
                </c:pt>
                <c:pt idx="768">
                  <c:v>1863.9999999999418</c:v>
                </c:pt>
                <c:pt idx="769">
                  <c:v>1864.083333333275</c:v>
                </c:pt>
                <c:pt idx="770">
                  <c:v>1864.1666666666083</c:v>
                </c:pt>
                <c:pt idx="771">
                  <c:v>1864.2499999999416</c:v>
                </c:pt>
                <c:pt idx="772">
                  <c:v>1864.3333333332748</c:v>
                </c:pt>
                <c:pt idx="773">
                  <c:v>1864.4166666666081</c:v>
                </c:pt>
                <c:pt idx="774">
                  <c:v>1864.4999999999413</c:v>
                </c:pt>
                <c:pt idx="775">
                  <c:v>1864.5833333332746</c:v>
                </c:pt>
                <c:pt idx="776">
                  <c:v>1864.6666666666079</c:v>
                </c:pt>
                <c:pt idx="777">
                  <c:v>1864.7499999999411</c:v>
                </c:pt>
                <c:pt idx="778">
                  <c:v>1864.8333333332744</c:v>
                </c:pt>
                <c:pt idx="779">
                  <c:v>1864.9166666666076</c:v>
                </c:pt>
                <c:pt idx="780">
                  <c:v>1864.9999999999409</c:v>
                </c:pt>
                <c:pt idx="781">
                  <c:v>1865.0833333332741</c:v>
                </c:pt>
                <c:pt idx="782">
                  <c:v>1865.1666666666074</c:v>
                </c:pt>
                <c:pt idx="783">
                  <c:v>1865.2499999999407</c:v>
                </c:pt>
                <c:pt idx="784">
                  <c:v>1865.3333333332739</c:v>
                </c:pt>
                <c:pt idx="785">
                  <c:v>1865.4166666666072</c:v>
                </c:pt>
                <c:pt idx="786">
                  <c:v>1865.4999999999404</c:v>
                </c:pt>
                <c:pt idx="787">
                  <c:v>1865.5833333332737</c:v>
                </c:pt>
                <c:pt idx="788">
                  <c:v>1865.6666666666069</c:v>
                </c:pt>
                <c:pt idx="789">
                  <c:v>1865.7499999999402</c:v>
                </c:pt>
                <c:pt idx="790">
                  <c:v>1865.8333333332735</c:v>
                </c:pt>
                <c:pt idx="791">
                  <c:v>1865.9166666666067</c:v>
                </c:pt>
                <c:pt idx="792">
                  <c:v>1865.99999999994</c:v>
                </c:pt>
                <c:pt idx="793">
                  <c:v>1866.0833333332732</c:v>
                </c:pt>
                <c:pt idx="794">
                  <c:v>1866.1666666666065</c:v>
                </c:pt>
                <c:pt idx="795">
                  <c:v>1866.2499999999397</c:v>
                </c:pt>
                <c:pt idx="796">
                  <c:v>1866.333333333273</c:v>
                </c:pt>
                <c:pt idx="797">
                  <c:v>1866.4166666666063</c:v>
                </c:pt>
                <c:pt idx="798">
                  <c:v>1866.4999999999395</c:v>
                </c:pt>
                <c:pt idx="799">
                  <c:v>1866.5833333332728</c:v>
                </c:pt>
                <c:pt idx="800">
                  <c:v>1866.666666666606</c:v>
                </c:pt>
                <c:pt idx="801">
                  <c:v>1866.7499999999393</c:v>
                </c:pt>
                <c:pt idx="802">
                  <c:v>1866.8333333332725</c:v>
                </c:pt>
                <c:pt idx="803">
                  <c:v>1866.9166666666058</c:v>
                </c:pt>
                <c:pt idx="804">
                  <c:v>1866.9999999999391</c:v>
                </c:pt>
                <c:pt idx="805">
                  <c:v>1867.0833333332723</c:v>
                </c:pt>
                <c:pt idx="806">
                  <c:v>1867.1666666666056</c:v>
                </c:pt>
                <c:pt idx="807">
                  <c:v>1867.2499999999388</c:v>
                </c:pt>
                <c:pt idx="808">
                  <c:v>1867.3333333332721</c:v>
                </c:pt>
                <c:pt idx="809">
                  <c:v>1867.4166666666054</c:v>
                </c:pt>
                <c:pt idx="810">
                  <c:v>1867.4999999999386</c:v>
                </c:pt>
                <c:pt idx="811">
                  <c:v>1867.5833333332719</c:v>
                </c:pt>
                <c:pt idx="812">
                  <c:v>1867.6666666666051</c:v>
                </c:pt>
                <c:pt idx="813">
                  <c:v>1867.7499999999384</c:v>
                </c:pt>
                <c:pt idx="814">
                  <c:v>1867.8333333332716</c:v>
                </c:pt>
                <c:pt idx="815">
                  <c:v>1867.9166666666049</c:v>
                </c:pt>
                <c:pt idx="816">
                  <c:v>1867.9999999999382</c:v>
                </c:pt>
                <c:pt idx="817">
                  <c:v>1868.0833333332714</c:v>
                </c:pt>
                <c:pt idx="818">
                  <c:v>1868.1666666666047</c:v>
                </c:pt>
                <c:pt idx="819">
                  <c:v>1868.2499999999379</c:v>
                </c:pt>
                <c:pt idx="820">
                  <c:v>1868.3333333332712</c:v>
                </c:pt>
                <c:pt idx="821">
                  <c:v>1868.4166666666044</c:v>
                </c:pt>
                <c:pt idx="822">
                  <c:v>1868.4999999999377</c:v>
                </c:pt>
                <c:pt idx="823">
                  <c:v>1868.583333333271</c:v>
                </c:pt>
                <c:pt idx="824">
                  <c:v>1868.6666666666042</c:v>
                </c:pt>
                <c:pt idx="825">
                  <c:v>1868.7499999999375</c:v>
                </c:pt>
                <c:pt idx="826">
                  <c:v>1868.8333333332707</c:v>
                </c:pt>
                <c:pt idx="827">
                  <c:v>1868.916666666604</c:v>
                </c:pt>
                <c:pt idx="828">
                  <c:v>1868.9999999999372</c:v>
                </c:pt>
                <c:pt idx="829">
                  <c:v>1869.0833333332705</c:v>
                </c:pt>
                <c:pt idx="830">
                  <c:v>1869.1666666666038</c:v>
                </c:pt>
                <c:pt idx="831">
                  <c:v>1869.249999999937</c:v>
                </c:pt>
                <c:pt idx="832">
                  <c:v>1869.3333333332703</c:v>
                </c:pt>
                <c:pt idx="833">
                  <c:v>1869.4166666666035</c:v>
                </c:pt>
                <c:pt idx="834">
                  <c:v>1869.4999999999368</c:v>
                </c:pt>
                <c:pt idx="835">
                  <c:v>1869.58333333327</c:v>
                </c:pt>
                <c:pt idx="836">
                  <c:v>1869.6666666666033</c:v>
                </c:pt>
                <c:pt idx="837">
                  <c:v>1869.7499999999366</c:v>
                </c:pt>
                <c:pt idx="838">
                  <c:v>1869.8333333332698</c:v>
                </c:pt>
                <c:pt idx="839">
                  <c:v>1869.9166666666031</c:v>
                </c:pt>
                <c:pt idx="840">
                  <c:v>1869.9999999999363</c:v>
                </c:pt>
                <c:pt idx="841">
                  <c:v>1870.0833333332696</c:v>
                </c:pt>
                <c:pt idx="842">
                  <c:v>1870.1666666666029</c:v>
                </c:pt>
                <c:pt idx="843">
                  <c:v>1870.2499999999361</c:v>
                </c:pt>
                <c:pt idx="844">
                  <c:v>1870.3333333332694</c:v>
                </c:pt>
                <c:pt idx="845">
                  <c:v>1870.4166666666026</c:v>
                </c:pt>
                <c:pt idx="846">
                  <c:v>1870.4999999999359</c:v>
                </c:pt>
                <c:pt idx="847">
                  <c:v>1870.5833333332691</c:v>
                </c:pt>
                <c:pt idx="848">
                  <c:v>1870.6666666666024</c:v>
                </c:pt>
                <c:pt idx="849">
                  <c:v>1870.7499999999357</c:v>
                </c:pt>
                <c:pt idx="850">
                  <c:v>1870.8333333332689</c:v>
                </c:pt>
                <c:pt idx="851">
                  <c:v>1870.9166666666022</c:v>
                </c:pt>
                <c:pt idx="852">
                  <c:v>1870.9999999999354</c:v>
                </c:pt>
                <c:pt idx="853">
                  <c:v>1871.0833333332687</c:v>
                </c:pt>
                <c:pt idx="854">
                  <c:v>1871.1666666666019</c:v>
                </c:pt>
                <c:pt idx="855">
                  <c:v>1871.2499999999352</c:v>
                </c:pt>
                <c:pt idx="856">
                  <c:v>1871.3333333332685</c:v>
                </c:pt>
                <c:pt idx="857">
                  <c:v>1871.4166666666017</c:v>
                </c:pt>
                <c:pt idx="858">
                  <c:v>1871.499999999935</c:v>
                </c:pt>
                <c:pt idx="859">
                  <c:v>1871.5833333332682</c:v>
                </c:pt>
                <c:pt idx="860">
                  <c:v>1871.6666666666015</c:v>
                </c:pt>
                <c:pt idx="861">
                  <c:v>1871.7499999999347</c:v>
                </c:pt>
                <c:pt idx="862">
                  <c:v>1871.833333333268</c:v>
                </c:pt>
                <c:pt idx="863">
                  <c:v>1871.9166666666013</c:v>
                </c:pt>
                <c:pt idx="864">
                  <c:v>1871.9999999999345</c:v>
                </c:pt>
                <c:pt idx="865">
                  <c:v>1872.0833333332678</c:v>
                </c:pt>
                <c:pt idx="866">
                  <c:v>1872.166666666601</c:v>
                </c:pt>
                <c:pt idx="867">
                  <c:v>1872.2499999999343</c:v>
                </c:pt>
                <c:pt idx="868">
                  <c:v>1872.3333333332675</c:v>
                </c:pt>
                <c:pt idx="869">
                  <c:v>1872.4166666666008</c:v>
                </c:pt>
                <c:pt idx="870">
                  <c:v>1872.4999999999341</c:v>
                </c:pt>
                <c:pt idx="871">
                  <c:v>1872.5833333332673</c:v>
                </c:pt>
                <c:pt idx="872">
                  <c:v>1872.6666666666006</c:v>
                </c:pt>
                <c:pt idx="873">
                  <c:v>1872.7499999999338</c:v>
                </c:pt>
                <c:pt idx="874">
                  <c:v>1872.8333333332671</c:v>
                </c:pt>
                <c:pt idx="875">
                  <c:v>1872.9166666666003</c:v>
                </c:pt>
                <c:pt idx="876">
                  <c:v>1872.9999999999336</c:v>
                </c:pt>
                <c:pt idx="877">
                  <c:v>1873.0833333332669</c:v>
                </c:pt>
                <c:pt idx="878">
                  <c:v>1873.1666666666001</c:v>
                </c:pt>
                <c:pt idx="879">
                  <c:v>1873.2499999999334</c:v>
                </c:pt>
                <c:pt idx="880">
                  <c:v>1873.3333333332666</c:v>
                </c:pt>
                <c:pt idx="881">
                  <c:v>1873.4166666665999</c:v>
                </c:pt>
                <c:pt idx="882">
                  <c:v>1873.4999999999332</c:v>
                </c:pt>
                <c:pt idx="883">
                  <c:v>1873.5833333332664</c:v>
                </c:pt>
                <c:pt idx="884">
                  <c:v>1873.6666666665997</c:v>
                </c:pt>
                <c:pt idx="885">
                  <c:v>1873.7499999999329</c:v>
                </c:pt>
                <c:pt idx="886">
                  <c:v>1873.8333333332662</c:v>
                </c:pt>
                <c:pt idx="887">
                  <c:v>1873.9166666665994</c:v>
                </c:pt>
                <c:pt idx="888">
                  <c:v>1873.9999999999327</c:v>
                </c:pt>
                <c:pt idx="889">
                  <c:v>1874.083333333266</c:v>
                </c:pt>
                <c:pt idx="890">
                  <c:v>1874.1666666665992</c:v>
                </c:pt>
                <c:pt idx="891">
                  <c:v>1874.2499999999325</c:v>
                </c:pt>
                <c:pt idx="892">
                  <c:v>1874.3333333332657</c:v>
                </c:pt>
                <c:pt idx="893">
                  <c:v>1874.416666666599</c:v>
                </c:pt>
                <c:pt idx="894">
                  <c:v>1874.4999999999322</c:v>
                </c:pt>
                <c:pt idx="895">
                  <c:v>1874.5833333332655</c:v>
                </c:pt>
                <c:pt idx="896">
                  <c:v>1874.6666666665988</c:v>
                </c:pt>
                <c:pt idx="897">
                  <c:v>1874.749999999932</c:v>
                </c:pt>
                <c:pt idx="898">
                  <c:v>1874.8333333332653</c:v>
                </c:pt>
                <c:pt idx="899">
                  <c:v>1874.9166666665985</c:v>
                </c:pt>
                <c:pt idx="900">
                  <c:v>1874.9999999999318</c:v>
                </c:pt>
                <c:pt idx="901">
                  <c:v>1875.083333333265</c:v>
                </c:pt>
                <c:pt idx="902">
                  <c:v>1875.1666666665983</c:v>
                </c:pt>
                <c:pt idx="903">
                  <c:v>1875.2499999999316</c:v>
                </c:pt>
                <c:pt idx="904">
                  <c:v>1875.3333333332648</c:v>
                </c:pt>
                <c:pt idx="905">
                  <c:v>1875.4166666665981</c:v>
                </c:pt>
                <c:pt idx="906">
                  <c:v>1875.4999999999313</c:v>
                </c:pt>
                <c:pt idx="907">
                  <c:v>1875.5833333332646</c:v>
                </c:pt>
                <c:pt idx="908">
                  <c:v>1875.6666666665978</c:v>
                </c:pt>
                <c:pt idx="909">
                  <c:v>1875.7499999999311</c:v>
                </c:pt>
                <c:pt idx="910">
                  <c:v>1875.8333333332644</c:v>
                </c:pt>
                <c:pt idx="911">
                  <c:v>1875.9166666665976</c:v>
                </c:pt>
                <c:pt idx="912">
                  <c:v>1875.9999999999309</c:v>
                </c:pt>
                <c:pt idx="913">
                  <c:v>1876.0833333332641</c:v>
                </c:pt>
                <c:pt idx="914">
                  <c:v>1876.1666666665974</c:v>
                </c:pt>
                <c:pt idx="915">
                  <c:v>1876.2499999999307</c:v>
                </c:pt>
                <c:pt idx="916">
                  <c:v>1876.3333333332639</c:v>
                </c:pt>
                <c:pt idx="917">
                  <c:v>1876.4166666665972</c:v>
                </c:pt>
                <c:pt idx="918">
                  <c:v>1876.4999999999304</c:v>
                </c:pt>
                <c:pt idx="919">
                  <c:v>1876.5833333332637</c:v>
                </c:pt>
                <c:pt idx="920">
                  <c:v>1876.6666666665969</c:v>
                </c:pt>
                <c:pt idx="921">
                  <c:v>1876.7499999999302</c:v>
                </c:pt>
                <c:pt idx="922">
                  <c:v>1876.8333333332635</c:v>
                </c:pt>
                <c:pt idx="923">
                  <c:v>1876.9166666665967</c:v>
                </c:pt>
                <c:pt idx="924">
                  <c:v>1876.99999999993</c:v>
                </c:pt>
                <c:pt idx="925">
                  <c:v>1877.0833333332632</c:v>
                </c:pt>
                <c:pt idx="926">
                  <c:v>1877.1666666665965</c:v>
                </c:pt>
                <c:pt idx="927">
                  <c:v>1877.2499999999297</c:v>
                </c:pt>
                <c:pt idx="928">
                  <c:v>1877.333333333263</c:v>
                </c:pt>
                <c:pt idx="929">
                  <c:v>1877.4166666665963</c:v>
                </c:pt>
                <c:pt idx="930">
                  <c:v>1877.4999999999295</c:v>
                </c:pt>
                <c:pt idx="931">
                  <c:v>1877.5833333332628</c:v>
                </c:pt>
                <c:pt idx="932">
                  <c:v>1877.666666666596</c:v>
                </c:pt>
                <c:pt idx="933">
                  <c:v>1877.7499999999293</c:v>
                </c:pt>
                <c:pt idx="934">
                  <c:v>1877.8333333332625</c:v>
                </c:pt>
                <c:pt idx="935">
                  <c:v>1877.9166666665958</c:v>
                </c:pt>
                <c:pt idx="936">
                  <c:v>1877.9999999999291</c:v>
                </c:pt>
                <c:pt idx="937">
                  <c:v>1878.0833333332623</c:v>
                </c:pt>
                <c:pt idx="938">
                  <c:v>1878.1666666665956</c:v>
                </c:pt>
                <c:pt idx="939">
                  <c:v>1878.2499999999288</c:v>
                </c:pt>
                <c:pt idx="940">
                  <c:v>1878.3333333332621</c:v>
                </c:pt>
                <c:pt idx="941">
                  <c:v>1878.4166666665953</c:v>
                </c:pt>
                <c:pt idx="942">
                  <c:v>1878.4999999999286</c:v>
                </c:pt>
                <c:pt idx="943">
                  <c:v>1878.5833333332619</c:v>
                </c:pt>
                <c:pt idx="944">
                  <c:v>1878.6666666665951</c:v>
                </c:pt>
                <c:pt idx="945">
                  <c:v>1878.7499999999284</c:v>
                </c:pt>
                <c:pt idx="946">
                  <c:v>1878.8333333332616</c:v>
                </c:pt>
                <c:pt idx="947">
                  <c:v>1878.9166666665949</c:v>
                </c:pt>
                <c:pt idx="948">
                  <c:v>1878.9999999999281</c:v>
                </c:pt>
                <c:pt idx="949">
                  <c:v>1879.0833333332614</c:v>
                </c:pt>
                <c:pt idx="950">
                  <c:v>1879.1666666665947</c:v>
                </c:pt>
                <c:pt idx="951">
                  <c:v>1879.2499999999279</c:v>
                </c:pt>
                <c:pt idx="952">
                  <c:v>1879.3333333332612</c:v>
                </c:pt>
                <c:pt idx="953">
                  <c:v>1879.4166666665944</c:v>
                </c:pt>
                <c:pt idx="954">
                  <c:v>1879.4999999999277</c:v>
                </c:pt>
                <c:pt idx="955">
                  <c:v>1879.583333333261</c:v>
                </c:pt>
                <c:pt idx="956">
                  <c:v>1879.6666666665942</c:v>
                </c:pt>
                <c:pt idx="957">
                  <c:v>1879.7499999999275</c:v>
                </c:pt>
                <c:pt idx="958">
                  <c:v>1879.8333333332607</c:v>
                </c:pt>
                <c:pt idx="959">
                  <c:v>1879.916666666594</c:v>
                </c:pt>
                <c:pt idx="960">
                  <c:v>1879.9999999999272</c:v>
                </c:pt>
                <c:pt idx="961">
                  <c:v>1880.0833333332605</c:v>
                </c:pt>
                <c:pt idx="962">
                  <c:v>1880.1666666665938</c:v>
                </c:pt>
                <c:pt idx="963">
                  <c:v>1880.249999999927</c:v>
                </c:pt>
                <c:pt idx="964">
                  <c:v>1880.3333333332603</c:v>
                </c:pt>
                <c:pt idx="965">
                  <c:v>1880.4166666665935</c:v>
                </c:pt>
                <c:pt idx="966">
                  <c:v>1880.4999999999268</c:v>
                </c:pt>
                <c:pt idx="967">
                  <c:v>1880.58333333326</c:v>
                </c:pt>
                <c:pt idx="968">
                  <c:v>1880.6666666665933</c:v>
                </c:pt>
                <c:pt idx="969">
                  <c:v>1880.7499999999266</c:v>
                </c:pt>
                <c:pt idx="970">
                  <c:v>1880.8333333332598</c:v>
                </c:pt>
                <c:pt idx="971">
                  <c:v>1880.9166666665931</c:v>
                </c:pt>
                <c:pt idx="972">
                  <c:v>1880.9999999999263</c:v>
                </c:pt>
                <c:pt idx="973">
                  <c:v>1881.0833333332596</c:v>
                </c:pt>
                <c:pt idx="974">
                  <c:v>1881.1666666665928</c:v>
                </c:pt>
                <c:pt idx="975">
                  <c:v>1881.2499999999261</c:v>
                </c:pt>
                <c:pt idx="976">
                  <c:v>1881.3333333332594</c:v>
                </c:pt>
                <c:pt idx="977">
                  <c:v>1881.4166666665926</c:v>
                </c:pt>
                <c:pt idx="978">
                  <c:v>1881.4999999999259</c:v>
                </c:pt>
                <c:pt idx="979">
                  <c:v>1881.5833333332591</c:v>
                </c:pt>
                <c:pt idx="980">
                  <c:v>1881.6666666665924</c:v>
                </c:pt>
                <c:pt idx="981">
                  <c:v>1881.7499999999256</c:v>
                </c:pt>
                <c:pt idx="982">
                  <c:v>1881.8333333332589</c:v>
                </c:pt>
                <c:pt idx="983">
                  <c:v>1881.9166666665922</c:v>
                </c:pt>
                <c:pt idx="984">
                  <c:v>1881.9999999999254</c:v>
                </c:pt>
                <c:pt idx="985">
                  <c:v>1882.0833333332587</c:v>
                </c:pt>
                <c:pt idx="986">
                  <c:v>1882.1666666665919</c:v>
                </c:pt>
                <c:pt idx="987">
                  <c:v>1882.2499999999252</c:v>
                </c:pt>
                <c:pt idx="988">
                  <c:v>1882.3333333332585</c:v>
                </c:pt>
                <c:pt idx="989">
                  <c:v>1882.4166666665917</c:v>
                </c:pt>
                <c:pt idx="990">
                  <c:v>1882.499999999925</c:v>
                </c:pt>
                <c:pt idx="991">
                  <c:v>1882.5833333332582</c:v>
                </c:pt>
                <c:pt idx="992">
                  <c:v>1882.6666666665915</c:v>
                </c:pt>
                <c:pt idx="993">
                  <c:v>1882.7499999999247</c:v>
                </c:pt>
                <c:pt idx="994">
                  <c:v>1882.833333333258</c:v>
                </c:pt>
                <c:pt idx="995">
                  <c:v>1882.9166666665913</c:v>
                </c:pt>
                <c:pt idx="996">
                  <c:v>1882.9999999999245</c:v>
                </c:pt>
                <c:pt idx="997">
                  <c:v>1883.0833333332578</c:v>
                </c:pt>
                <c:pt idx="998">
                  <c:v>1883.166666666591</c:v>
                </c:pt>
                <c:pt idx="999">
                  <c:v>1883.2499999999243</c:v>
                </c:pt>
                <c:pt idx="1000">
                  <c:v>1883.3333333332575</c:v>
                </c:pt>
                <c:pt idx="1001">
                  <c:v>1883.4166666665908</c:v>
                </c:pt>
                <c:pt idx="1002">
                  <c:v>1883.4999999999241</c:v>
                </c:pt>
                <c:pt idx="1003">
                  <c:v>1883.5833333332573</c:v>
                </c:pt>
                <c:pt idx="1004">
                  <c:v>1883.6666666665906</c:v>
                </c:pt>
                <c:pt idx="1005">
                  <c:v>1883.7499999999238</c:v>
                </c:pt>
                <c:pt idx="1006">
                  <c:v>1883.8333333332571</c:v>
                </c:pt>
                <c:pt idx="1007">
                  <c:v>1883.9166666665903</c:v>
                </c:pt>
                <c:pt idx="1008">
                  <c:v>1883.9999999999236</c:v>
                </c:pt>
                <c:pt idx="1009">
                  <c:v>1884.0833333332569</c:v>
                </c:pt>
                <c:pt idx="1010">
                  <c:v>1884.1666666665901</c:v>
                </c:pt>
                <c:pt idx="1011">
                  <c:v>1884.2499999999234</c:v>
                </c:pt>
                <c:pt idx="1012">
                  <c:v>1884.3333333332566</c:v>
                </c:pt>
                <c:pt idx="1013">
                  <c:v>1884.4166666665899</c:v>
                </c:pt>
                <c:pt idx="1014">
                  <c:v>1884.4999999999231</c:v>
                </c:pt>
                <c:pt idx="1015">
                  <c:v>1884.5833333332564</c:v>
                </c:pt>
                <c:pt idx="1016">
                  <c:v>1884.6666666665897</c:v>
                </c:pt>
                <c:pt idx="1017">
                  <c:v>1884.7499999999229</c:v>
                </c:pt>
                <c:pt idx="1018">
                  <c:v>1884.8333333332562</c:v>
                </c:pt>
                <c:pt idx="1019">
                  <c:v>1884.9166666665894</c:v>
                </c:pt>
                <c:pt idx="1020">
                  <c:v>1884.9999999999227</c:v>
                </c:pt>
                <c:pt idx="1021">
                  <c:v>1885.083333333256</c:v>
                </c:pt>
                <c:pt idx="1022">
                  <c:v>1885.1666666665892</c:v>
                </c:pt>
                <c:pt idx="1023">
                  <c:v>1885.2499999999225</c:v>
                </c:pt>
                <c:pt idx="1024">
                  <c:v>1885.3333333332557</c:v>
                </c:pt>
                <c:pt idx="1025">
                  <c:v>1885.416666666589</c:v>
                </c:pt>
                <c:pt idx="1026">
                  <c:v>1885.4999999999222</c:v>
                </c:pt>
                <c:pt idx="1027">
                  <c:v>1885.5833333332555</c:v>
                </c:pt>
                <c:pt idx="1028">
                  <c:v>1885.6666666665888</c:v>
                </c:pt>
                <c:pt idx="1029">
                  <c:v>1885.749999999922</c:v>
                </c:pt>
                <c:pt idx="1030">
                  <c:v>1885.8333333332553</c:v>
                </c:pt>
                <c:pt idx="1031">
                  <c:v>1885.9166666665885</c:v>
                </c:pt>
                <c:pt idx="1032">
                  <c:v>1885.9999999999218</c:v>
                </c:pt>
                <c:pt idx="1033">
                  <c:v>1886.083333333255</c:v>
                </c:pt>
                <c:pt idx="1034">
                  <c:v>1886.1666666665883</c:v>
                </c:pt>
                <c:pt idx="1035">
                  <c:v>1886.2499999999216</c:v>
                </c:pt>
                <c:pt idx="1036">
                  <c:v>1886.3333333332548</c:v>
                </c:pt>
                <c:pt idx="1037">
                  <c:v>1886.4166666665881</c:v>
                </c:pt>
                <c:pt idx="1038">
                  <c:v>1886.4999999999213</c:v>
                </c:pt>
                <c:pt idx="1039">
                  <c:v>1886.5833333332546</c:v>
                </c:pt>
                <c:pt idx="1040">
                  <c:v>1886.6666666665878</c:v>
                </c:pt>
                <c:pt idx="1041">
                  <c:v>1886.7499999999211</c:v>
                </c:pt>
                <c:pt idx="1042">
                  <c:v>1886.8333333332544</c:v>
                </c:pt>
                <c:pt idx="1043">
                  <c:v>1886.9166666665876</c:v>
                </c:pt>
                <c:pt idx="1044">
                  <c:v>1886.9999999999209</c:v>
                </c:pt>
                <c:pt idx="1045">
                  <c:v>1887.0833333332541</c:v>
                </c:pt>
                <c:pt idx="1046">
                  <c:v>1887.1666666665874</c:v>
                </c:pt>
                <c:pt idx="1047">
                  <c:v>1887.2499999999206</c:v>
                </c:pt>
                <c:pt idx="1048">
                  <c:v>1887.3333333332539</c:v>
                </c:pt>
                <c:pt idx="1049">
                  <c:v>1887.4166666665872</c:v>
                </c:pt>
                <c:pt idx="1050">
                  <c:v>1887.4999999999204</c:v>
                </c:pt>
                <c:pt idx="1051">
                  <c:v>1887.5833333332537</c:v>
                </c:pt>
                <c:pt idx="1052">
                  <c:v>1887.6666666665869</c:v>
                </c:pt>
                <c:pt idx="1053">
                  <c:v>1887.7499999999202</c:v>
                </c:pt>
                <c:pt idx="1054">
                  <c:v>1887.8333333332534</c:v>
                </c:pt>
                <c:pt idx="1055">
                  <c:v>1887.9166666665867</c:v>
                </c:pt>
                <c:pt idx="1056">
                  <c:v>1887.99999999992</c:v>
                </c:pt>
                <c:pt idx="1057">
                  <c:v>1888.0833333332532</c:v>
                </c:pt>
                <c:pt idx="1058">
                  <c:v>1888.1666666665865</c:v>
                </c:pt>
                <c:pt idx="1059">
                  <c:v>1888.2499999999197</c:v>
                </c:pt>
                <c:pt idx="1060">
                  <c:v>1888.333333333253</c:v>
                </c:pt>
                <c:pt idx="1061">
                  <c:v>1888.4166666665863</c:v>
                </c:pt>
                <c:pt idx="1062">
                  <c:v>1888.4999999999195</c:v>
                </c:pt>
                <c:pt idx="1063">
                  <c:v>1888.5833333332528</c:v>
                </c:pt>
                <c:pt idx="1064">
                  <c:v>1888.666666666586</c:v>
                </c:pt>
                <c:pt idx="1065">
                  <c:v>1888.7499999999193</c:v>
                </c:pt>
                <c:pt idx="1066">
                  <c:v>1888.8333333332525</c:v>
                </c:pt>
                <c:pt idx="1067">
                  <c:v>1888.9166666665858</c:v>
                </c:pt>
                <c:pt idx="1068">
                  <c:v>1888.9999999999191</c:v>
                </c:pt>
                <c:pt idx="1069">
                  <c:v>1889.0833333332523</c:v>
                </c:pt>
                <c:pt idx="1070">
                  <c:v>1889.1666666665856</c:v>
                </c:pt>
                <c:pt idx="1071">
                  <c:v>1889.2499999999188</c:v>
                </c:pt>
                <c:pt idx="1072">
                  <c:v>1889.3333333332521</c:v>
                </c:pt>
                <c:pt idx="1073">
                  <c:v>1889.4166666665853</c:v>
                </c:pt>
                <c:pt idx="1074">
                  <c:v>1889.4999999999186</c:v>
                </c:pt>
                <c:pt idx="1075">
                  <c:v>1889.5833333332519</c:v>
                </c:pt>
                <c:pt idx="1076">
                  <c:v>1889.6666666665851</c:v>
                </c:pt>
                <c:pt idx="1077">
                  <c:v>1889.7499999999184</c:v>
                </c:pt>
                <c:pt idx="1078">
                  <c:v>1889.8333333332516</c:v>
                </c:pt>
                <c:pt idx="1079">
                  <c:v>1889.9166666665849</c:v>
                </c:pt>
                <c:pt idx="1080">
                  <c:v>1889.9999999999181</c:v>
                </c:pt>
                <c:pt idx="1081">
                  <c:v>1890.0833333332514</c:v>
                </c:pt>
                <c:pt idx="1082">
                  <c:v>1890.1666666665847</c:v>
                </c:pt>
                <c:pt idx="1083">
                  <c:v>1890.2499999999179</c:v>
                </c:pt>
                <c:pt idx="1084">
                  <c:v>1890.3333333332512</c:v>
                </c:pt>
                <c:pt idx="1085">
                  <c:v>1890.4166666665844</c:v>
                </c:pt>
                <c:pt idx="1086">
                  <c:v>1890.4999999999177</c:v>
                </c:pt>
                <c:pt idx="1087">
                  <c:v>1890.5833333332509</c:v>
                </c:pt>
                <c:pt idx="1088">
                  <c:v>1890.6666666665842</c:v>
                </c:pt>
                <c:pt idx="1089">
                  <c:v>1890.7499999999175</c:v>
                </c:pt>
                <c:pt idx="1090">
                  <c:v>1890.8333333332507</c:v>
                </c:pt>
                <c:pt idx="1091">
                  <c:v>1890.916666666584</c:v>
                </c:pt>
                <c:pt idx="1092">
                  <c:v>1890.9999999999172</c:v>
                </c:pt>
                <c:pt idx="1093">
                  <c:v>1891.0833333332505</c:v>
                </c:pt>
                <c:pt idx="1094">
                  <c:v>1891.1666666665838</c:v>
                </c:pt>
                <c:pt idx="1095">
                  <c:v>1891.249999999917</c:v>
                </c:pt>
                <c:pt idx="1096">
                  <c:v>1891.3333333332503</c:v>
                </c:pt>
                <c:pt idx="1097">
                  <c:v>1891.4166666665835</c:v>
                </c:pt>
                <c:pt idx="1098">
                  <c:v>1891.4999999999168</c:v>
                </c:pt>
                <c:pt idx="1099">
                  <c:v>1891.58333333325</c:v>
                </c:pt>
                <c:pt idx="1100">
                  <c:v>1891.6666666665833</c:v>
                </c:pt>
                <c:pt idx="1101">
                  <c:v>1891.7499999999166</c:v>
                </c:pt>
                <c:pt idx="1102">
                  <c:v>1891.8333333332498</c:v>
                </c:pt>
                <c:pt idx="1103">
                  <c:v>1891.9166666665831</c:v>
                </c:pt>
                <c:pt idx="1104">
                  <c:v>1891.9999999999163</c:v>
                </c:pt>
                <c:pt idx="1105">
                  <c:v>1892.0833333332496</c:v>
                </c:pt>
                <c:pt idx="1106">
                  <c:v>1892.1666666665828</c:v>
                </c:pt>
                <c:pt idx="1107">
                  <c:v>1892.2499999999161</c:v>
                </c:pt>
                <c:pt idx="1108">
                  <c:v>1892.3333333332494</c:v>
                </c:pt>
                <c:pt idx="1109">
                  <c:v>1892.4166666665826</c:v>
                </c:pt>
                <c:pt idx="1110">
                  <c:v>1892.4999999999159</c:v>
                </c:pt>
                <c:pt idx="1111">
                  <c:v>1892.5833333332491</c:v>
                </c:pt>
                <c:pt idx="1112">
                  <c:v>1892.6666666665824</c:v>
                </c:pt>
                <c:pt idx="1113">
                  <c:v>1892.7499999999156</c:v>
                </c:pt>
                <c:pt idx="1114">
                  <c:v>1892.8333333332489</c:v>
                </c:pt>
                <c:pt idx="1115">
                  <c:v>1892.9166666665822</c:v>
                </c:pt>
                <c:pt idx="1116">
                  <c:v>1892.9999999999154</c:v>
                </c:pt>
                <c:pt idx="1117">
                  <c:v>1893.0833333332487</c:v>
                </c:pt>
                <c:pt idx="1118">
                  <c:v>1893.1666666665819</c:v>
                </c:pt>
                <c:pt idx="1119">
                  <c:v>1893.2499999999152</c:v>
                </c:pt>
                <c:pt idx="1120">
                  <c:v>1893.3333333332484</c:v>
                </c:pt>
                <c:pt idx="1121">
                  <c:v>1893.4166666665817</c:v>
                </c:pt>
                <c:pt idx="1122">
                  <c:v>1893.499999999915</c:v>
                </c:pt>
                <c:pt idx="1123">
                  <c:v>1893.5833333332482</c:v>
                </c:pt>
                <c:pt idx="1124">
                  <c:v>1893.6666666665815</c:v>
                </c:pt>
                <c:pt idx="1125">
                  <c:v>1893.7499999999147</c:v>
                </c:pt>
                <c:pt idx="1126">
                  <c:v>1893.833333333248</c:v>
                </c:pt>
                <c:pt idx="1127">
                  <c:v>1893.9166666665812</c:v>
                </c:pt>
                <c:pt idx="1128">
                  <c:v>1893.9999999999145</c:v>
                </c:pt>
                <c:pt idx="1129">
                  <c:v>1894.0833333332478</c:v>
                </c:pt>
                <c:pt idx="1130">
                  <c:v>1894.166666666581</c:v>
                </c:pt>
                <c:pt idx="1131">
                  <c:v>1894.2499999999143</c:v>
                </c:pt>
                <c:pt idx="1132">
                  <c:v>1894.3333333332475</c:v>
                </c:pt>
                <c:pt idx="1133">
                  <c:v>1894.4166666665808</c:v>
                </c:pt>
                <c:pt idx="1134">
                  <c:v>1894.4999999999141</c:v>
                </c:pt>
                <c:pt idx="1135">
                  <c:v>1894.5833333332473</c:v>
                </c:pt>
                <c:pt idx="1136">
                  <c:v>1894.6666666665806</c:v>
                </c:pt>
                <c:pt idx="1137">
                  <c:v>1894.7499999999138</c:v>
                </c:pt>
                <c:pt idx="1138">
                  <c:v>1894.8333333332471</c:v>
                </c:pt>
                <c:pt idx="1139">
                  <c:v>1894.9166666665803</c:v>
                </c:pt>
                <c:pt idx="1140">
                  <c:v>1894.9999999999136</c:v>
                </c:pt>
                <c:pt idx="1141">
                  <c:v>1895.0833333332469</c:v>
                </c:pt>
                <c:pt idx="1142">
                  <c:v>1895.1666666665801</c:v>
                </c:pt>
                <c:pt idx="1143">
                  <c:v>1895.2499999999134</c:v>
                </c:pt>
                <c:pt idx="1144">
                  <c:v>1895.3333333332466</c:v>
                </c:pt>
                <c:pt idx="1145">
                  <c:v>1895.4166666665799</c:v>
                </c:pt>
                <c:pt idx="1146">
                  <c:v>1895.4999999999131</c:v>
                </c:pt>
                <c:pt idx="1147">
                  <c:v>1895.5833333332464</c:v>
                </c:pt>
                <c:pt idx="1148">
                  <c:v>1895.6666666665797</c:v>
                </c:pt>
                <c:pt idx="1149">
                  <c:v>1895.7499999999129</c:v>
                </c:pt>
                <c:pt idx="1150">
                  <c:v>1895.8333333332462</c:v>
                </c:pt>
                <c:pt idx="1151">
                  <c:v>1895.9166666665794</c:v>
                </c:pt>
                <c:pt idx="1152">
                  <c:v>1895.9999999999127</c:v>
                </c:pt>
                <c:pt idx="1153">
                  <c:v>1896.0833333332459</c:v>
                </c:pt>
                <c:pt idx="1154">
                  <c:v>1896.1666666665792</c:v>
                </c:pt>
                <c:pt idx="1155">
                  <c:v>1896.2499999999125</c:v>
                </c:pt>
                <c:pt idx="1156">
                  <c:v>1896.3333333332457</c:v>
                </c:pt>
                <c:pt idx="1157">
                  <c:v>1896.416666666579</c:v>
                </c:pt>
                <c:pt idx="1158">
                  <c:v>1896.4999999999122</c:v>
                </c:pt>
                <c:pt idx="1159">
                  <c:v>1896.5833333332455</c:v>
                </c:pt>
                <c:pt idx="1160">
                  <c:v>1896.6666666665787</c:v>
                </c:pt>
                <c:pt idx="1161">
                  <c:v>1896.749999999912</c:v>
                </c:pt>
                <c:pt idx="1162">
                  <c:v>1896.8333333332453</c:v>
                </c:pt>
                <c:pt idx="1163">
                  <c:v>1896.9166666665785</c:v>
                </c:pt>
                <c:pt idx="1164">
                  <c:v>1896.9999999999118</c:v>
                </c:pt>
                <c:pt idx="1165">
                  <c:v>1897.083333333245</c:v>
                </c:pt>
                <c:pt idx="1166">
                  <c:v>1897.1666666665783</c:v>
                </c:pt>
                <c:pt idx="1167">
                  <c:v>1897.2499999999116</c:v>
                </c:pt>
                <c:pt idx="1168">
                  <c:v>1897.3333333332448</c:v>
                </c:pt>
                <c:pt idx="1169">
                  <c:v>1897.4166666665781</c:v>
                </c:pt>
                <c:pt idx="1170">
                  <c:v>1897.4999999999113</c:v>
                </c:pt>
                <c:pt idx="1171">
                  <c:v>1897.5833333332446</c:v>
                </c:pt>
                <c:pt idx="1172">
                  <c:v>1897.6666666665778</c:v>
                </c:pt>
                <c:pt idx="1173">
                  <c:v>1897.7499999999111</c:v>
                </c:pt>
                <c:pt idx="1174">
                  <c:v>1897.8333333332444</c:v>
                </c:pt>
                <c:pt idx="1175">
                  <c:v>1897.9166666665776</c:v>
                </c:pt>
                <c:pt idx="1176">
                  <c:v>1897.9999999999109</c:v>
                </c:pt>
                <c:pt idx="1177">
                  <c:v>1898.0833333332441</c:v>
                </c:pt>
                <c:pt idx="1178">
                  <c:v>1898.1666666665774</c:v>
                </c:pt>
                <c:pt idx="1179">
                  <c:v>1898.2499999999106</c:v>
                </c:pt>
                <c:pt idx="1180">
                  <c:v>1898.3333333332439</c:v>
                </c:pt>
                <c:pt idx="1181">
                  <c:v>1898.4166666665772</c:v>
                </c:pt>
                <c:pt idx="1182">
                  <c:v>1898.4999999999104</c:v>
                </c:pt>
                <c:pt idx="1183">
                  <c:v>1898.5833333332437</c:v>
                </c:pt>
                <c:pt idx="1184">
                  <c:v>1898.6666666665769</c:v>
                </c:pt>
                <c:pt idx="1185">
                  <c:v>1898.7499999999102</c:v>
                </c:pt>
                <c:pt idx="1186">
                  <c:v>1898.8333333332434</c:v>
                </c:pt>
                <c:pt idx="1187">
                  <c:v>1898.9166666665767</c:v>
                </c:pt>
                <c:pt idx="1188">
                  <c:v>1898.99999999991</c:v>
                </c:pt>
                <c:pt idx="1189">
                  <c:v>1899.0833333332432</c:v>
                </c:pt>
                <c:pt idx="1190">
                  <c:v>1899.1666666665765</c:v>
                </c:pt>
                <c:pt idx="1191">
                  <c:v>1899.2499999999097</c:v>
                </c:pt>
                <c:pt idx="1192">
                  <c:v>1899.333333333243</c:v>
                </c:pt>
                <c:pt idx="1193">
                  <c:v>1899.4166666665762</c:v>
                </c:pt>
                <c:pt idx="1194">
                  <c:v>1899.4999999999095</c:v>
                </c:pt>
                <c:pt idx="1195">
                  <c:v>1899.5833333332428</c:v>
                </c:pt>
                <c:pt idx="1196">
                  <c:v>1899.666666666576</c:v>
                </c:pt>
                <c:pt idx="1197">
                  <c:v>1899.7499999999093</c:v>
                </c:pt>
                <c:pt idx="1198">
                  <c:v>1899.8333333332425</c:v>
                </c:pt>
                <c:pt idx="1199">
                  <c:v>1899.9166666665758</c:v>
                </c:pt>
                <c:pt idx="1200">
                  <c:v>1899.9999999999091</c:v>
                </c:pt>
                <c:pt idx="1201">
                  <c:v>1900.0833333332423</c:v>
                </c:pt>
                <c:pt idx="1202">
                  <c:v>1900.1666666665756</c:v>
                </c:pt>
                <c:pt idx="1203">
                  <c:v>1900.2499999999088</c:v>
                </c:pt>
                <c:pt idx="1204">
                  <c:v>1900.3333333332421</c:v>
                </c:pt>
                <c:pt idx="1205">
                  <c:v>1900.4166666665753</c:v>
                </c:pt>
                <c:pt idx="1206">
                  <c:v>1900.4999999999086</c:v>
                </c:pt>
                <c:pt idx="1207">
                  <c:v>1900.5833333332419</c:v>
                </c:pt>
                <c:pt idx="1208">
                  <c:v>1900.6666666665751</c:v>
                </c:pt>
                <c:pt idx="1209">
                  <c:v>1900.7499999999084</c:v>
                </c:pt>
                <c:pt idx="1210">
                  <c:v>1900.8333333332416</c:v>
                </c:pt>
                <c:pt idx="1211">
                  <c:v>1900.9166666665749</c:v>
                </c:pt>
                <c:pt idx="1212">
                  <c:v>1900.9999999999081</c:v>
                </c:pt>
                <c:pt idx="1213">
                  <c:v>1901.0833333332414</c:v>
                </c:pt>
                <c:pt idx="1214">
                  <c:v>1901.1666666665747</c:v>
                </c:pt>
                <c:pt idx="1215">
                  <c:v>1901.2499999999079</c:v>
                </c:pt>
                <c:pt idx="1216">
                  <c:v>1901.3333333332412</c:v>
                </c:pt>
                <c:pt idx="1217">
                  <c:v>1901.4166666665744</c:v>
                </c:pt>
                <c:pt idx="1218">
                  <c:v>1901.4999999999077</c:v>
                </c:pt>
                <c:pt idx="1219">
                  <c:v>1901.5833333332409</c:v>
                </c:pt>
                <c:pt idx="1220">
                  <c:v>1901.6666666665742</c:v>
                </c:pt>
                <c:pt idx="1221">
                  <c:v>1901.7499999999075</c:v>
                </c:pt>
                <c:pt idx="1222">
                  <c:v>1901.8333333332407</c:v>
                </c:pt>
                <c:pt idx="1223">
                  <c:v>1901.916666666574</c:v>
                </c:pt>
                <c:pt idx="1224">
                  <c:v>1901.9999999999072</c:v>
                </c:pt>
                <c:pt idx="1225">
                  <c:v>1902.0833333332405</c:v>
                </c:pt>
                <c:pt idx="1226">
                  <c:v>1902.1666666665737</c:v>
                </c:pt>
                <c:pt idx="1227">
                  <c:v>1902.249999999907</c:v>
                </c:pt>
                <c:pt idx="1228">
                  <c:v>1902.3333333332403</c:v>
                </c:pt>
                <c:pt idx="1229">
                  <c:v>1902.4166666665735</c:v>
                </c:pt>
                <c:pt idx="1230">
                  <c:v>1902.4999999999068</c:v>
                </c:pt>
                <c:pt idx="1231">
                  <c:v>1902.58333333324</c:v>
                </c:pt>
                <c:pt idx="1232">
                  <c:v>1902.6666666665733</c:v>
                </c:pt>
                <c:pt idx="1233">
                  <c:v>1902.7499999999065</c:v>
                </c:pt>
                <c:pt idx="1234">
                  <c:v>1902.8333333332398</c:v>
                </c:pt>
                <c:pt idx="1235">
                  <c:v>1902.9166666665731</c:v>
                </c:pt>
                <c:pt idx="1236">
                  <c:v>1902.9999999999063</c:v>
                </c:pt>
                <c:pt idx="1237">
                  <c:v>1903.0833333332396</c:v>
                </c:pt>
                <c:pt idx="1238">
                  <c:v>1903.1666666665728</c:v>
                </c:pt>
                <c:pt idx="1239">
                  <c:v>1903.2499999999061</c:v>
                </c:pt>
                <c:pt idx="1240">
                  <c:v>1903.3333333332394</c:v>
                </c:pt>
                <c:pt idx="1241">
                  <c:v>1903.4166666665726</c:v>
                </c:pt>
                <c:pt idx="1242">
                  <c:v>1903.4999999999059</c:v>
                </c:pt>
                <c:pt idx="1243">
                  <c:v>1903.5833333332391</c:v>
                </c:pt>
                <c:pt idx="1244">
                  <c:v>1903.6666666665724</c:v>
                </c:pt>
                <c:pt idx="1245">
                  <c:v>1903.7499999999056</c:v>
                </c:pt>
                <c:pt idx="1246">
                  <c:v>1903.8333333332389</c:v>
                </c:pt>
                <c:pt idx="1247">
                  <c:v>1903.9166666665722</c:v>
                </c:pt>
                <c:pt idx="1248">
                  <c:v>1903.9999999999054</c:v>
                </c:pt>
                <c:pt idx="1249">
                  <c:v>1904.0833333332387</c:v>
                </c:pt>
                <c:pt idx="1250">
                  <c:v>1904.1666666665719</c:v>
                </c:pt>
                <c:pt idx="1251">
                  <c:v>1904.2499999999052</c:v>
                </c:pt>
                <c:pt idx="1252">
                  <c:v>1904.3333333332384</c:v>
                </c:pt>
                <c:pt idx="1253">
                  <c:v>1904.4166666665717</c:v>
                </c:pt>
                <c:pt idx="1254">
                  <c:v>1904.499999999905</c:v>
                </c:pt>
                <c:pt idx="1255">
                  <c:v>1904.5833333332382</c:v>
                </c:pt>
                <c:pt idx="1256">
                  <c:v>1904.6666666665715</c:v>
                </c:pt>
                <c:pt idx="1257">
                  <c:v>1904.7499999999047</c:v>
                </c:pt>
                <c:pt idx="1258">
                  <c:v>1904.833333333238</c:v>
                </c:pt>
                <c:pt idx="1259">
                  <c:v>1904.9166666665712</c:v>
                </c:pt>
                <c:pt idx="1260">
                  <c:v>1904.9999999999045</c:v>
                </c:pt>
                <c:pt idx="1261">
                  <c:v>1905.0833333332378</c:v>
                </c:pt>
                <c:pt idx="1262">
                  <c:v>1905.166666666571</c:v>
                </c:pt>
                <c:pt idx="1263">
                  <c:v>1905.2499999999043</c:v>
                </c:pt>
                <c:pt idx="1264">
                  <c:v>1905.3333333332375</c:v>
                </c:pt>
                <c:pt idx="1265">
                  <c:v>1905.4166666665708</c:v>
                </c:pt>
                <c:pt idx="1266">
                  <c:v>1905.499999999904</c:v>
                </c:pt>
                <c:pt idx="1267">
                  <c:v>1905.5833333332373</c:v>
                </c:pt>
                <c:pt idx="1268">
                  <c:v>1905.6666666665706</c:v>
                </c:pt>
                <c:pt idx="1269">
                  <c:v>1905.7499999999038</c:v>
                </c:pt>
                <c:pt idx="1270">
                  <c:v>1905.8333333332371</c:v>
                </c:pt>
                <c:pt idx="1271">
                  <c:v>1905.9166666665703</c:v>
                </c:pt>
                <c:pt idx="1272">
                  <c:v>1905.9999999999036</c:v>
                </c:pt>
                <c:pt idx="1273">
                  <c:v>1906.0833333332369</c:v>
                </c:pt>
                <c:pt idx="1274">
                  <c:v>1906.1666666665701</c:v>
                </c:pt>
                <c:pt idx="1275">
                  <c:v>1906.2499999999034</c:v>
                </c:pt>
                <c:pt idx="1276">
                  <c:v>1906.3333333332366</c:v>
                </c:pt>
                <c:pt idx="1277">
                  <c:v>1906.4166666665699</c:v>
                </c:pt>
                <c:pt idx="1278">
                  <c:v>1906.4999999999031</c:v>
                </c:pt>
                <c:pt idx="1279">
                  <c:v>1906.5833333332364</c:v>
                </c:pt>
                <c:pt idx="1280">
                  <c:v>1906.6666666665697</c:v>
                </c:pt>
                <c:pt idx="1281">
                  <c:v>1906.7499999999029</c:v>
                </c:pt>
                <c:pt idx="1282">
                  <c:v>1906.8333333332362</c:v>
                </c:pt>
                <c:pt idx="1283">
                  <c:v>1906.9166666665694</c:v>
                </c:pt>
                <c:pt idx="1284">
                  <c:v>1906.9999999999027</c:v>
                </c:pt>
                <c:pt idx="1285">
                  <c:v>1907.0833333332359</c:v>
                </c:pt>
                <c:pt idx="1286">
                  <c:v>1907.1666666665692</c:v>
                </c:pt>
                <c:pt idx="1287">
                  <c:v>1907.2499999999025</c:v>
                </c:pt>
                <c:pt idx="1288">
                  <c:v>1907.3333333332357</c:v>
                </c:pt>
                <c:pt idx="1289">
                  <c:v>1907.416666666569</c:v>
                </c:pt>
                <c:pt idx="1290">
                  <c:v>1907.4999999999022</c:v>
                </c:pt>
                <c:pt idx="1291">
                  <c:v>1907.5833333332355</c:v>
                </c:pt>
                <c:pt idx="1292">
                  <c:v>1907.6666666665687</c:v>
                </c:pt>
                <c:pt idx="1293">
                  <c:v>1907.749999999902</c:v>
                </c:pt>
                <c:pt idx="1294">
                  <c:v>1907.8333333332353</c:v>
                </c:pt>
                <c:pt idx="1295">
                  <c:v>1907.9166666665685</c:v>
                </c:pt>
                <c:pt idx="1296">
                  <c:v>1907.9999999999018</c:v>
                </c:pt>
                <c:pt idx="1297">
                  <c:v>1908.083333333235</c:v>
                </c:pt>
                <c:pt idx="1298">
                  <c:v>1908.1666666665683</c:v>
                </c:pt>
                <c:pt idx="1299">
                  <c:v>1908.2499999999015</c:v>
                </c:pt>
                <c:pt idx="1300">
                  <c:v>1908.3333333332348</c:v>
                </c:pt>
                <c:pt idx="1301">
                  <c:v>1908.4166666665681</c:v>
                </c:pt>
                <c:pt idx="1302">
                  <c:v>1908.4999999999013</c:v>
                </c:pt>
                <c:pt idx="1303">
                  <c:v>1908.5833333332346</c:v>
                </c:pt>
                <c:pt idx="1304">
                  <c:v>1908.6666666665678</c:v>
                </c:pt>
                <c:pt idx="1305">
                  <c:v>1908.7499999999011</c:v>
                </c:pt>
                <c:pt idx="1306">
                  <c:v>1908.8333333332343</c:v>
                </c:pt>
                <c:pt idx="1307">
                  <c:v>1908.9166666665676</c:v>
                </c:pt>
                <c:pt idx="1308">
                  <c:v>1908.9999999999009</c:v>
                </c:pt>
                <c:pt idx="1309">
                  <c:v>1909.0833333332341</c:v>
                </c:pt>
                <c:pt idx="1310">
                  <c:v>1909.1666666665674</c:v>
                </c:pt>
                <c:pt idx="1311">
                  <c:v>1909.2499999999006</c:v>
                </c:pt>
                <c:pt idx="1312">
                  <c:v>1909.3333333332339</c:v>
                </c:pt>
                <c:pt idx="1313">
                  <c:v>1909.4166666665672</c:v>
                </c:pt>
                <c:pt idx="1314">
                  <c:v>1909.4999999999004</c:v>
                </c:pt>
                <c:pt idx="1315">
                  <c:v>1909.5833333332337</c:v>
                </c:pt>
                <c:pt idx="1316">
                  <c:v>1909.6666666665669</c:v>
                </c:pt>
                <c:pt idx="1317">
                  <c:v>1909.7499999999002</c:v>
                </c:pt>
                <c:pt idx="1318">
                  <c:v>1909.8333333332334</c:v>
                </c:pt>
                <c:pt idx="1319">
                  <c:v>1909.9166666665667</c:v>
                </c:pt>
                <c:pt idx="1320">
                  <c:v>1909.9999999999</c:v>
                </c:pt>
                <c:pt idx="1321">
                  <c:v>1910.0833333332332</c:v>
                </c:pt>
                <c:pt idx="1322">
                  <c:v>1910.1666666665665</c:v>
                </c:pt>
                <c:pt idx="1323">
                  <c:v>1910.2499999998997</c:v>
                </c:pt>
                <c:pt idx="1324">
                  <c:v>1910.333333333233</c:v>
                </c:pt>
                <c:pt idx="1325">
                  <c:v>1910.4166666665662</c:v>
                </c:pt>
                <c:pt idx="1326">
                  <c:v>1910.4999999998995</c:v>
                </c:pt>
                <c:pt idx="1327">
                  <c:v>1910.5833333332328</c:v>
                </c:pt>
                <c:pt idx="1328">
                  <c:v>1910.666666666566</c:v>
                </c:pt>
                <c:pt idx="1329">
                  <c:v>1910.7499999998993</c:v>
                </c:pt>
                <c:pt idx="1330">
                  <c:v>1910.8333333332325</c:v>
                </c:pt>
                <c:pt idx="1331">
                  <c:v>1910.9166666665658</c:v>
                </c:pt>
                <c:pt idx="1332">
                  <c:v>1910.999999999899</c:v>
                </c:pt>
                <c:pt idx="1333">
                  <c:v>1911.0833333332323</c:v>
                </c:pt>
                <c:pt idx="1334">
                  <c:v>1911.1666666665656</c:v>
                </c:pt>
                <c:pt idx="1335">
                  <c:v>1911.2499999998988</c:v>
                </c:pt>
                <c:pt idx="1336">
                  <c:v>1911.3333333332321</c:v>
                </c:pt>
                <c:pt idx="1337">
                  <c:v>1911.4166666665653</c:v>
                </c:pt>
                <c:pt idx="1338">
                  <c:v>1911.4999999998986</c:v>
                </c:pt>
                <c:pt idx="1339">
                  <c:v>1911.5833333332318</c:v>
                </c:pt>
                <c:pt idx="1340">
                  <c:v>1911.6666666665651</c:v>
                </c:pt>
                <c:pt idx="1341">
                  <c:v>1911.7499999998984</c:v>
                </c:pt>
                <c:pt idx="1342">
                  <c:v>1911.8333333332316</c:v>
                </c:pt>
                <c:pt idx="1343">
                  <c:v>1911.9166666665649</c:v>
                </c:pt>
                <c:pt idx="1344">
                  <c:v>1911.9999999998981</c:v>
                </c:pt>
                <c:pt idx="1345">
                  <c:v>1912.0833333332314</c:v>
                </c:pt>
                <c:pt idx="1346">
                  <c:v>1912.1666666665647</c:v>
                </c:pt>
                <c:pt idx="1347">
                  <c:v>1912.2499999998979</c:v>
                </c:pt>
                <c:pt idx="1348">
                  <c:v>1912.3333333332312</c:v>
                </c:pt>
                <c:pt idx="1349">
                  <c:v>1912.4166666665644</c:v>
                </c:pt>
                <c:pt idx="1350">
                  <c:v>1912.4999999998977</c:v>
                </c:pt>
                <c:pt idx="1351">
                  <c:v>1912.5833333332309</c:v>
                </c:pt>
                <c:pt idx="1352">
                  <c:v>1912.6666666665642</c:v>
                </c:pt>
                <c:pt idx="1353">
                  <c:v>1912.7499999998975</c:v>
                </c:pt>
                <c:pt idx="1354">
                  <c:v>1912.8333333332307</c:v>
                </c:pt>
                <c:pt idx="1355">
                  <c:v>1912.916666666564</c:v>
                </c:pt>
                <c:pt idx="1356">
                  <c:v>1912.9999999998972</c:v>
                </c:pt>
                <c:pt idx="1357">
                  <c:v>1913.0833333332305</c:v>
                </c:pt>
                <c:pt idx="1358">
                  <c:v>1913.1666666665637</c:v>
                </c:pt>
                <c:pt idx="1359">
                  <c:v>1913.249999999897</c:v>
                </c:pt>
                <c:pt idx="1360">
                  <c:v>1913.3333333332303</c:v>
                </c:pt>
                <c:pt idx="1361">
                  <c:v>1913.4166666665635</c:v>
                </c:pt>
                <c:pt idx="1362">
                  <c:v>1913.4999999998968</c:v>
                </c:pt>
                <c:pt idx="1363">
                  <c:v>1913.58333333323</c:v>
                </c:pt>
                <c:pt idx="1364">
                  <c:v>1913.6666666665633</c:v>
                </c:pt>
                <c:pt idx="1365">
                  <c:v>1913.7499999998965</c:v>
                </c:pt>
                <c:pt idx="1366">
                  <c:v>1913.8333333332298</c:v>
                </c:pt>
                <c:pt idx="1367">
                  <c:v>1913.9166666665631</c:v>
                </c:pt>
                <c:pt idx="1368">
                  <c:v>1913.9999999998963</c:v>
                </c:pt>
                <c:pt idx="1369">
                  <c:v>1914.0833333332296</c:v>
                </c:pt>
                <c:pt idx="1370">
                  <c:v>1914.1666666665628</c:v>
                </c:pt>
                <c:pt idx="1371">
                  <c:v>1914.2499999998961</c:v>
                </c:pt>
                <c:pt idx="1372">
                  <c:v>1914.3333333332293</c:v>
                </c:pt>
                <c:pt idx="1373">
                  <c:v>1914.4166666665626</c:v>
                </c:pt>
                <c:pt idx="1374">
                  <c:v>1914.4999999998959</c:v>
                </c:pt>
                <c:pt idx="1375">
                  <c:v>1914.5833333332291</c:v>
                </c:pt>
                <c:pt idx="1376">
                  <c:v>1914.6666666665624</c:v>
                </c:pt>
                <c:pt idx="1377">
                  <c:v>1914.7499999998956</c:v>
                </c:pt>
                <c:pt idx="1378">
                  <c:v>1914.8333333332289</c:v>
                </c:pt>
                <c:pt idx="1379">
                  <c:v>1914.9166666665622</c:v>
                </c:pt>
                <c:pt idx="1380">
                  <c:v>1914.9999999998954</c:v>
                </c:pt>
                <c:pt idx="1381">
                  <c:v>1915.0833333332287</c:v>
                </c:pt>
                <c:pt idx="1382">
                  <c:v>1915.1666666665619</c:v>
                </c:pt>
                <c:pt idx="1383">
                  <c:v>1915.2499999998952</c:v>
                </c:pt>
                <c:pt idx="1384">
                  <c:v>1915.3333333332284</c:v>
                </c:pt>
                <c:pt idx="1385">
                  <c:v>1915.4166666665617</c:v>
                </c:pt>
                <c:pt idx="1386">
                  <c:v>1915.499999999895</c:v>
                </c:pt>
                <c:pt idx="1387">
                  <c:v>1915.5833333332282</c:v>
                </c:pt>
                <c:pt idx="1388">
                  <c:v>1915.6666666665615</c:v>
                </c:pt>
                <c:pt idx="1389">
                  <c:v>1915.7499999998947</c:v>
                </c:pt>
                <c:pt idx="1390">
                  <c:v>1915.833333333228</c:v>
                </c:pt>
                <c:pt idx="1391">
                  <c:v>1915.9166666665612</c:v>
                </c:pt>
                <c:pt idx="1392">
                  <c:v>1915.9999999998945</c:v>
                </c:pt>
                <c:pt idx="1393">
                  <c:v>1916.0833333332278</c:v>
                </c:pt>
                <c:pt idx="1394">
                  <c:v>1916.166666666561</c:v>
                </c:pt>
                <c:pt idx="1395">
                  <c:v>1916.2499999998943</c:v>
                </c:pt>
                <c:pt idx="1396">
                  <c:v>1916.3333333332275</c:v>
                </c:pt>
                <c:pt idx="1397">
                  <c:v>1916.4166666665608</c:v>
                </c:pt>
                <c:pt idx="1398">
                  <c:v>1916.499999999894</c:v>
                </c:pt>
                <c:pt idx="1399">
                  <c:v>1916.5833333332273</c:v>
                </c:pt>
                <c:pt idx="1400">
                  <c:v>1916.6666666665606</c:v>
                </c:pt>
                <c:pt idx="1401">
                  <c:v>1916.7499999998938</c:v>
                </c:pt>
                <c:pt idx="1402">
                  <c:v>1916.8333333332271</c:v>
                </c:pt>
                <c:pt idx="1403">
                  <c:v>1916.9166666665603</c:v>
                </c:pt>
                <c:pt idx="1404">
                  <c:v>1916.9999999998936</c:v>
                </c:pt>
                <c:pt idx="1405">
                  <c:v>1917.0833333332268</c:v>
                </c:pt>
                <c:pt idx="1406">
                  <c:v>1917.1666666665601</c:v>
                </c:pt>
                <c:pt idx="1407">
                  <c:v>1917.2499999998934</c:v>
                </c:pt>
                <c:pt idx="1408">
                  <c:v>1917.3333333332266</c:v>
                </c:pt>
                <c:pt idx="1409">
                  <c:v>1917.4166666665599</c:v>
                </c:pt>
                <c:pt idx="1410">
                  <c:v>1917.4999999998931</c:v>
                </c:pt>
                <c:pt idx="1411">
                  <c:v>1917.5833333332264</c:v>
                </c:pt>
                <c:pt idx="1412">
                  <c:v>1917.6666666665596</c:v>
                </c:pt>
                <c:pt idx="1413">
                  <c:v>1917.7499999998929</c:v>
                </c:pt>
                <c:pt idx="1414">
                  <c:v>1917.8333333332262</c:v>
                </c:pt>
                <c:pt idx="1415">
                  <c:v>1917.9166666665594</c:v>
                </c:pt>
                <c:pt idx="1416">
                  <c:v>1917.9999999998927</c:v>
                </c:pt>
                <c:pt idx="1417">
                  <c:v>1918.0833333332259</c:v>
                </c:pt>
                <c:pt idx="1418">
                  <c:v>1918.1666666665592</c:v>
                </c:pt>
                <c:pt idx="1419">
                  <c:v>1918.2499999998925</c:v>
                </c:pt>
                <c:pt idx="1420">
                  <c:v>1918.3333333332257</c:v>
                </c:pt>
                <c:pt idx="1421">
                  <c:v>1918.416666666559</c:v>
                </c:pt>
                <c:pt idx="1422">
                  <c:v>1918.4999999998922</c:v>
                </c:pt>
                <c:pt idx="1423">
                  <c:v>1918.5833333332255</c:v>
                </c:pt>
                <c:pt idx="1424">
                  <c:v>1918.6666666665587</c:v>
                </c:pt>
                <c:pt idx="1425">
                  <c:v>1918.749999999892</c:v>
                </c:pt>
                <c:pt idx="1426">
                  <c:v>1918.8333333332253</c:v>
                </c:pt>
                <c:pt idx="1427">
                  <c:v>1918.9166666665585</c:v>
                </c:pt>
                <c:pt idx="1428">
                  <c:v>1918.9999999998918</c:v>
                </c:pt>
                <c:pt idx="1429">
                  <c:v>1919.083333333225</c:v>
                </c:pt>
                <c:pt idx="1430">
                  <c:v>1919.1666666665583</c:v>
                </c:pt>
                <c:pt idx="1431">
                  <c:v>1919.2499999998915</c:v>
                </c:pt>
                <c:pt idx="1432">
                  <c:v>1919.3333333332248</c:v>
                </c:pt>
                <c:pt idx="1433">
                  <c:v>1919.4166666665581</c:v>
                </c:pt>
                <c:pt idx="1434">
                  <c:v>1919.4999999998913</c:v>
                </c:pt>
                <c:pt idx="1435">
                  <c:v>1919.5833333332246</c:v>
                </c:pt>
                <c:pt idx="1436">
                  <c:v>1919.6666666665578</c:v>
                </c:pt>
                <c:pt idx="1437">
                  <c:v>1919.7499999998911</c:v>
                </c:pt>
                <c:pt idx="1438">
                  <c:v>1919.8333333332243</c:v>
                </c:pt>
                <c:pt idx="1439">
                  <c:v>1919.9166666665576</c:v>
                </c:pt>
                <c:pt idx="1440">
                  <c:v>1919.9999999998909</c:v>
                </c:pt>
                <c:pt idx="1441">
                  <c:v>1920.0833333332241</c:v>
                </c:pt>
                <c:pt idx="1442">
                  <c:v>1920.1666666665574</c:v>
                </c:pt>
                <c:pt idx="1443">
                  <c:v>1920.2499999998906</c:v>
                </c:pt>
                <c:pt idx="1444">
                  <c:v>1920.3333333332239</c:v>
                </c:pt>
                <c:pt idx="1445">
                  <c:v>1920.4166666665571</c:v>
                </c:pt>
                <c:pt idx="1446">
                  <c:v>1920.4999999998904</c:v>
                </c:pt>
                <c:pt idx="1447">
                  <c:v>1920.5833333332237</c:v>
                </c:pt>
                <c:pt idx="1448">
                  <c:v>1920.6666666665569</c:v>
                </c:pt>
                <c:pt idx="1449">
                  <c:v>1920.7499999998902</c:v>
                </c:pt>
                <c:pt idx="1450">
                  <c:v>1920.8333333332234</c:v>
                </c:pt>
                <c:pt idx="1451">
                  <c:v>1920.9166666665567</c:v>
                </c:pt>
                <c:pt idx="1452">
                  <c:v>1920.99999999989</c:v>
                </c:pt>
                <c:pt idx="1453">
                  <c:v>1921.0833333332232</c:v>
                </c:pt>
                <c:pt idx="1454">
                  <c:v>1921.1666666665565</c:v>
                </c:pt>
                <c:pt idx="1455">
                  <c:v>1921.2499999998897</c:v>
                </c:pt>
                <c:pt idx="1456">
                  <c:v>1921.333333333223</c:v>
                </c:pt>
                <c:pt idx="1457">
                  <c:v>1921.4166666665562</c:v>
                </c:pt>
                <c:pt idx="1458">
                  <c:v>1921.4999999998895</c:v>
                </c:pt>
                <c:pt idx="1459">
                  <c:v>1921.5833333332228</c:v>
                </c:pt>
                <c:pt idx="1460">
                  <c:v>1921.666666666556</c:v>
                </c:pt>
                <c:pt idx="1461">
                  <c:v>1921.7499999998893</c:v>
                </c:pt>
                <c:pt idx="1462">
                  <c:v>1921.8333333332225</c:v>
                </c:pt>
                <c:pt idx="1463">
                  <c:v>1921.9166666665558</c:v>
                </c:pt>
                <c:pt idx="1464">
                  <c:v>1921.999999999889</c:v>
                </c:pt>
                <c:pt idx="1465">
                  <c:v>1922.0833333332223</c:v>
                </c:pt>
                <c:pt idx="1466">
                  <c:v>1922.1666666665556</c:v>
                </c:pt>
                <c:pt idx="1467">
                  <c:v>1922.2499999998888</c:v>
                </c:pt>
                <c:pt idx="1468">
                  <c:v>1922.3333333332221</c:v>
                </c:pt>
                <c:pt idx="1469">
                  <c:v>1922.4166666665553</c:v>
                </c:pt>
                <c:pt idx="1470">
                  <c:v>1922.4999999998886</c:v>
                </c:pt>
                <c:pt idx="1471">
                  <c:v>1922.5833333332218</c:v>
                </c:pt>
                <c:pt idx="1472">
                  <c:v>1922.6666666665551</c:v>
                </c:pt>
                <c:pt idx="1473">
                  <c:v>1922.7499999998884</c:v>
                </c:pt>
                <c:pt idx="1474">
                  <c:v>1922.8333333332216</c:v>
                </c:pt>
                <c:pt idx="1475">
                  <c:v>1922.9166666665549</c:v>
                </c:pt>
                <c:pt idx="1476">
                  <c:v>1922.9999999998881</c:v>
                </c:pt>
                <c:pt idx="1477">
                  <c:v>1923.0833333332214</c:v>
                </c:pt>
                <c:pt idx="1478">
                  <c:v>1923.1666666665546</c:v>
                </c:pt>
                <c:pt idx="1479">
                  <c:v>1923.2499999998879</c:v>
                </c:pt>
                <c:pt idx="1480">
                  <c:v>1923.3333333332212</c:v>
                </c:pt>
                <c:pt idx="1481">
                  <c:v>1923.4166666665544</c:v>
                </c:pt>
                <c:pt idx="1482">
                  <c:v>1923.4999999998877</c:v>
                </c:pt>
                <c:pt idx="1483">
                  <c:v>1923.5833333332209</c:v>
                </c:pt>
                <c:pt idx="1484">
                  <c:v>1923.6666666665542</c:v>
                </c:pt>
                <c:pt idx="1485">
                  <c:v>1923.7499999998875</c:v>
                </c:pt>
                <c:pt idx="1486">
                  <c:v>1923.8333333332207</c:v>
                </c:pt>
                <c:pt idx="1487">
                  <c:v>1923.916666666554</c:v>
                </c:pt>
                <c:pt idx="1488">
                  <c:v>1923.9999999998872</c:v>
                </c:pt>
                <c:pt idx="1489">
                  <c:v>1924.0833333332205</c:v>
                </c:pt>
                <c:pt idx="1490">
                  <c:v>1924.1666666665537</c:v>
                </c:pt>
                <c:pt idx="1491">
                  <c:v>1924.249999999887</c:v>
                </c:pt>
                <c:pt idx="1492">
                  <c:v>1924.3333333332203</c:v>
                </c:pt>
                <c:pt idx="1493">
                  <c:v>1924.4166666665535</c:v>
                </c:pt>
                <c:pt idx="1494">
                  <c:v>1924.4999999998868</c:v>
                </c:pt>
                <c:pt idx="1495">
                  <c:v>1924.58333333322</c:v>
                </c:pt>
                <c:pt idx="1496">
                  <c:v>1924.6666666665533</c:v>
                </c:pt>
                <c:pt idx="1497">
                  <c:v>1924.7499999998865</c:v>
                </c:pt>
                <c:pt idx="1498">
                  <c:v>1924.8333333332198</c:v>
                </c:pt>
                <c:pt idx="1499">
                  <c:v>1924.9166666665531</c:v>
                </c:pt>
                <c:pt idx="1500">
                  <c:v>1924.9999999998863</c:v>
                </c:pt>
                <c:pt idx="1501">
                  <c:v>1925.0833333332196</c:v>
                </c:pt>
                <c:pt idx="1502">
                  <c:v>1925.1666666665528</c:v>
                </c:pt>
                <c:pt idx="1503">
                  <c:v>1925.2499999998861</c:v>
                </c:pt>
                <c:pt idx="1504">
                  <c:v>1925.3333333332193</c:v>
                </c:pt>
                <c:pt idx="1505">
                  <c:v>1925.4166666665526</c:v>
                </c:pt>
                <c:pt idx="1506">
                  <c:v>1925.4999999998859</c:v>
                </c:pt>
                <c:pt idx="1507">
                  <c:v>1925.5833333332191</c:v>
                </c:pt>
                <c:pt idx="1508">
                  <c:v>1925.6666666665524</c:v>
                </c:pt>
                <c:pt idx="1509">
                  <c:v>1925.7499999998856</c:v>
                </c:pt>
                <c:pt idx="1510">
                  <c:v>1925.8333333332189</c:v>
                </c:pt>
                <c:pt idx="1511">
                  <c:v>1925.9166666665521</c:v>
                </c:pt>
                <c:pt idx="1512">
                  <c:v>1925.9999999998854</c:v>
                </c:pt>
                <c:pt idx="1513">
                  <c:v>1926.0833333332187</c:v>
                </c:pt>
                <c:pt idx="1514">
                  <c:v>1926.1666666665519</c:v>
                </c:pt>
                <c:pt idx="1515">
                  <c:v>1926.2499999998852</c:v>
                </c:pt>
                <c:pt idx="1516">
                  <c:v>1926.3333333332184</c:v>
                </c:pt>
                <c:pt idx="1517">
                  <c:v>1926.4166666665517</c:v>
                </c:pt>
                <c:pt idx="1518">
                  <c:v>1926.4999999998849</c:v>
                </c:pt>
                <c:pt idx="1519">
                  <c:v>1926.5833333332182</c:v>
                </c:pt>
                <c:pt idx="1520">
                  <c:v>1926.6666666665515</c:v>
                </c:pt>
                <c:pt idx="1521">
                  <c:v>1926.7499999998847</c:v>
                </c:pt>
                <c:pt idx="1522">
                  <c:v>1926.833333333218</c:v>
                </c:pt>
                <c:pt idx="1523">
                  <c:v>1926.9166666665512</c:v>
                </c:pt>
                <c:pt idx="1524">
                  <c:v>1926.9999999998845</c:v>
                </c:pt>
                <c:pt idx="1525">
                  <c:v>1927.0833333332178</c:v>
                </c:pt>
                <c:pt idx="1526">
                  <c:v>1927.166666666551</c:v>
                </c:pt>
                <c:pt idx="1527">
                  <c:v>1927.2499999998843</c:v>
                </c:pt>
                <c:pt idx="1528">
                  <c:v>1927.3333333332175</c:v>
                </c:pt>
                <c:pt idx="1529">
                  <c:v>1927.4166666665508</c:v>
                </c:pt>
                <c:pt idx="1530">
                  <c:v>1927.499999999884</c:v>
                </c:pt>
                <c:pt idx="1531">
                  <c:v>1927.5833333332173</c:v>
                </c:pt>
                <c:pt idx="1532">
                  <c:v>1927.6666666665506</c:v>
                </c:pt>
                <c:pt idx="1533">
                  <c:v>1927.7499999998838</c:v>
                </c:pt>
                <c:pt idx="1534">
                  <c:v>1927.8333333332171</c:v>
                </c:pt>
                <c:pt idx="1535">
                  <c:v>1927.9166666665503</c:v>
                </c:pt>
                <c:pt idx="1536">
                  <c:v>1927.9999999998836</c:v>
                </c:pt>
                <c:pt idx="1537">
                  <c:v>1928.0833333332168</c:v>
                </c:pt>
                <c:pt idx="1538">
                  <c:v>1928.1666666665501</c:v>
                </c:pt>
                <c:pt idx="1539">
                  <c:v>1928.2499999998834</c:v>
                </c:pt>
                <c:pt idx="1540">
                  <c:v>1928.3333333332166</c:v>
                </c:pt>
                <c:pt idx="1541">
                  <c:v>1928.4166666665499</c:v>
                </c:pt>
                <c:pt idx="1542">
                  <c:v>1928.4999999998831</c:v>
                </c:pt>
                <c:pt idx="1543">
                  <c:v>1928.5833333332164</c:v>
                </c:pt>
                <c:pt idx="1544">
                  <c:v>1928.6666666665496</c:v>
                </c:pt>
                <c:pt idx="1545">
                  <c:v>1928.7499999998829</c:v>
                </c:pt>
                <c:pt idx="1546">
                  <c:v>1928.8333333332162</c:v>
                </c:pt>
                <c:pt idx="1547">
                  <c:v>1928.9166666665494</c:v>
                </c:pt>
                <c:pt idx="1548">
                  <c:v>1928.9999999998827</c:v>
                </c:pt>
                <c:pt idx="1549">
                  <c:v>1929.0833333332159</c:v>
                </c:pt>
                <c:pt idx="1550">
                  <c:v>1929.1666666665492</c:v>
                </c:pt>
                <c:pt idx="1551">
                  <c:v>1929.2499999998824</c:v>
                </c:pt>
                <c:pt idx="1552">
                  <c:v>1929.3333333332157</c:v>
                </c:pt>
                <c:pt idx="1553">
                  <c:v>1929.416666666549</c:v>
                </c:pt>
                <c:pt idx="1554">
                  <c:v>1929.4999999998822</c:v>
                </c:pt>
                <c:pt idx="1555">
                  <c:v>1929.5833333332155</c:v>
                </c:pt>
                <c:pt idx="1556">
                  <c:v>1929.6666666665487</c:v>
                </c:pt>
                <c:pt idx="1557">
                  <c:v>1929.749999999882</c:v>
                </c:pt>
                <c:pt idx="1558">
                  <c:v>1929.8333333332153</c:v>
                </c:pt>
                <c:pt idx="1559">
                  <c:v>1929.9166666665485</c:v>
                </c:pt>
                <c:pt idx="1560">
                  <c:v>1929.9999999998818</c:v>
                </c:pt>
                <c:pt idx="1561">
                  <c:v>1930.083333333215</c:v>
                </c:pt>
                <c:pt idx="1562">
                  <c:v>1930.1666666665483</c:v>
                </c:pt>
                <c:pt idx="1563">
                  <c:v>1930.2499999998815</c:v>
                </c:pt>
                <c:pt idx="1564">
                  <c:v>1930.3333333332148</c:v>
                </c:pt>
                <c:pt idx="1565">
                  <c:v>1930.4166666665481</c:v>
                </c:pt>
                <c:pt idx="1566">
                  <c:v>1930.4999999998813</c:v>
                </c:pt>
                <c:pt idx="1567">
                  <c:v>1930.5833333332146</c:v>
                </c:pt>
                <c:pt idx="1568">
                  <c:v>1930.6666666665478</c:v>
                </c:pt>
                <c:pt idx="1569">
                  <c:v>1930.7499999998811</c:v>
                </c:pt>
                <c:pt idx="1570">
                  <c:v>1930.8333333332143</c:v>
                </c:pt>
                <c:pt idx="1571">
                  <c:v>1930.9166666665476</c:v>
                </c:pt>
                <c:pt idx="1572">
                  <c:v>1930.9999999998809</c:v>
                </c:pt>
                <c:pt idx="1573">
                  <c:v>1931.0833333332141</c:v>
                </c:pt>
                <c:pt idx="1574">
                  <c:v>1931.1666666665474</c:v>
                </c:pt>
                <c:pt idx="1575">
                  <c:v>1931.2499999998806</c:v>
                </c:pt>
                <c:pt idx="1576">
                  <c:v>1931.3333333332139</c:v>
                </c:pt>
                <c:pt idx="1577">
                  <c:v>1931.4166666665471</c:v>
                </c:pt>
                <c:pt idx="1578">
                  <c:v>1931.4999999998804</c:v>
                </c:pt>
                <c:pt idx="1579">
                  <c:v>1931.5833333332137</c:v>
                </c:pt>
                <c:pt idx="1580">
                  <c:v>1931.6666666665469</c:v>
                </c:pt>
                <c:pt idx="1581">
                  <c:v>1931.7499999998802</c:v>
                </c:pt>
                <c:pt idx="1582">
                  <c:v>1931.8333333332134</c:v>
                </c:pt>
                <c:pt idx="1583">
                  <c:v>1931.9166666665467</c:v>
                </c:pt>
                <c:pt idx="1584">
                  <c:v>1931.9999999998799</c:v>
                </c:pt>
                <c:pt idx="1585">
                  <c:v>1932.0833333332132</c:v>
                </c:pt>
                <c:pt idx="1586">
                  <c:v>1932.1666666665465</c:v>
                </c:pt>
                <c:pt idx="1587">
                  <c:v>1932.2499999998797</c:v>
                </c:pt>
                <c:pt idx="1588">
                  <c:v>1932.333333333213</c:v>
                </c:pt>
                <c:pt idx="1589">
                  <c:v>1932.4166666665462</c:v>
                </c:pt>
                <c:pt idx="1590">
                  <c:v>1932.4999999998795</c:v>
                </c:pt>
                <c:pt idx="1591">
                  <c:v>1932.5833333332127</c:v>
                </c:pt>
                <c:pt idx="1592">
                  <c:v>1932.666666666546</c:v>
                </c:pt>
                <c:pt idx="1593">
                  <c:v>1932.7499999998793</c:v>
                </c:pt>
                <c:pt idx="1594">
                  <c:v>1932.8333333332125</c:v>
                </c:pt>
                <c:pt idx="1595">
                  <c:v>1932.9166666665458</c:v>
                </c:pt>
                <c:pt idx="1596">
                  <c:v>1932.999999999879</c:v>
                </c:pt>
                <c:pt idx="1597">
                  <c:v>1933.0833333332123</c:v>
                </c:pt>
                <c:pt idx="1598">
                  <c:v>1933.1666666665456</c:v>
                </c:pt>
                <c:pt idx="1599">
                  <c:v>1933.2499999998788</c:v>
                </c:pt>
                <c:pt idx="1600">
                  <c:v>1933.3333333332121</c:v>
                </c:pt>
                <c:pt idx="1601">
                  <c:v>1933.4166666665453</c:v>
                </c:pt>
                <c:pt idx="1602">
                  <c:v>1933.4999999998786</c:v>
                </c:pt>
                <c:pt idx="1603">
                  <c:v>1933.5833333332118</c:v>
                </c:pt>
                <c:pt idx="1604">
                  <c:v>1933.6666666665451</c:v>
                </c:pt>
                <c:pt idx="1605">
                  <c:v>1933.7499999998784</c:v>
                </c:pt>
                <c:pt idx="1606">
                  <c:v>1933.8333333332116</c:v>
                </c:pt>
                <c:pt idx="1607">
                  <c:v>1933.9166666665449</c:v>
                </c:pt>
                <c:pt idx="1608">
                  <c:v>1933.9999999998781</c:v>
                </c:pt>
                <c:pt idx="1609">
                  <c:v>1934.0833333332114</c:v>
                </c:pt>
                <c:pt idx="1610">
                  <c:v>1934.1666666665446</c:v>
                </c:pt>
                <c:pt idx="1611">
                  <c:v>1934.2499999998779</c:v>
                </c:pt>
                <c:pt idx="1612">
                  <c:v>1934.3333333332112</c:v>
                </c:pt>
                <c:pt idx="1613">
                  <c:v>1934.4166666665444</c:v>
                </c:pt>
                <c:pt idx="1614">
                  <c:v>1934.4999999998777</c:v>
                </c:pt>
                <c:pt idx="1615">
                  <c:v>1934.5833333332109</c:v>
                </c:pt>
                <c:pt idx="1616">
                  <c:v>1934.6666666665442</c:v>
                </c:pt>
                <c:pt idx="1617">
                  <c:v>1934.7499999998774</c:v>
                </c:pt>
                <c:pt idx="1618">
                  <c:v>1934.8333333332107</c:v>
                </c:pt>
                <c:pt idx="1619">
                  <c:v>1934.916666666544</c:v>
                </c:pt>
                <c:pt idx="1620">
                  <c:v>1934.9999999998772</c:v>
                </c:pt>
                <c:pt idx="1621">
                  <c:v>1935.0833333332105</c:v>
                </c:pt>
                <c:pt idx="1622">
                  <c:v>1935.1666666665437</c:v>
                </c:pt>
                <c:pt idx="1623">
                  <c:v>1935.249999999877</c:v>
                </c:pt>
                <c:pt idx="1624">
                  <c:v>1935.3333333332102</c:v>
                </c:pt>
                <c:pt idx="1625">
                  <c:v>1935.4166666665435</c:v>
                </c:pt>
                <c:pt idx="1626">
                  <c:v>1935.4999999998768</c:v>
                </c:pt>
                <c:pt idx="1627">
                  <c:v>1935.58333333321</c:v>
                </c:pt>
                <c:pt idx="1628">
                  <c:v>1935.6666666665433</c:v>
                </c:pt>
                <c:pt idx="1629">
                  <c:v>1935.7499999998765</c:v>
                </c:pt>
                <c:pt idx="1630">
                  <c:v>1935.8333333332098</c:v>
                </c:pt>
                <c:pt idx="1631">
                  <c:v>1935.9166666665431</c:v>
                </c:pt>
                <c:pt idx="1632">
                  <c:v>1935.9999999998763</c:v>
                </c:pt>
                <c:pt idx="1633">
                  <c:v>1936.0833333332096</c:v>
                </c:pt>
                <c:pt idx="1634">
                  <c:v>1936.1666666665428</c:v>
                </c:pt>
                <c:pt idx="1635">
                  <c:v>1936.2499999998761</c:v>
                </c:pt>
                <c:pt idx="1636">
                  <c:v>1936.3333333332093</c:v>
                </c:pt>
                <c:pt idx="1637">
                  <c:v>1936.4166666665426</c:v>
                </c:pt>
                <c:pt idx="1638">
                  <c:v>1936.4999999998759</c:v>
                </c:pt>
                <c:pt idx="1639">
                  <c:v>1936.5833333332091</c:v>
                </c:pt>
                <c:pt idx="1640">
                  <c:v>1936.6666666665424</c:v>
                </c:pt>
                <c:pt idx="1641">
                  <c:v>1936.7499999998756</c:v>
                </c:pt>
                <c:pt idx="1642">
                  <c:v>1936.8333333332089</c:v>
                </c:pt>
                <c:pt idx="1643">
                  <c:v>1936.9166666665421</c:v>
                </c:pt>
                <c:pt idx="1644">
                  <c:v>1936.9999999998754</c:v>
                </c:pt>
                <c:pt idx="1645">
                  <c:v>1937.0833333332087</c:v>
                </c:pt>
                <c:pt idx="1646">
                  <c:v>1937.1666666665419</c:v>
                </c:pt>
                <c:pt idx="1647">
                  <c:v>1937.2499999998752</c:v>
                </c:pt>
                <c:pt idx="1648">
                  <c:v>1937.3333333332084</c:v>
                </c:pt>
                <c:pt idx="1649">
                  <c:v>1937.4166666665417</c:v>
                </c:pt>
                <c:pt idx="1650">
                  <c:v>1937.4999999998749</c:v>
                </c:pt>
                <c:pt idx="1651">
                  <c:v>1937.5833333332082</c:v>
                </c:pt>
                <c:pt idx="1652">
                  <c:v>1937.6666666665415</c:v>
                </c:pt>
                <c:pt idx="1653">
                  <c:v>1937.7499999998747</c:v>
                </c:pt>
                <c:pt idx="1654">
                  <c:v>1937.833333333208</c:v>
                </c:pt>
                <c:pt idx="1655">
                  <c:v>1937.9166666665412</c:v>
                </c:pt>
                <c:pt idx="1656">
                  <c:v>1937.9999999998745</c:v>
                </c:pt>
                <c:pt idx="1657">
                  <c:v>1938.0833333332077</c:v>
                </c:pt>
                <c:pt idx="1658">
                  <c:v>1938.166666666541</c:v>
                </c:pt>
                <c:pt idx="1659">
                  <c:v>1938.2499999998743</c:v>
                </c:pt>
                <c:pt idx="1660">
                  <c:v>1938.3333333332075</c:v>
                </c:pt>
                <c:pt idx="1661">
                  <c:v>1938.4166666665408</c:v>
                </c:pt>
                <c:pt idx="1662">
                  <c:v>1938.499999999874</c:v>
                </c:pt>
                <c:pt idx="1663">
                  <c:v>1938.5833333332073</c:v>
                </c:pt>
                <c:pt idx="1664">
                  <c:v>1938.6666666665406</c:v>
                </c:pt>
                <c:pt idx="1665">
                  <c:v>1938.7499999998738</c:v>
                </c:pt>
                <c:pt idx="1666">
                  <c:v>1938.8333333332071</c:v>
                </c:pt>
                <c:pt idx="1667">
                  <c:v>1938.9166666665403</c:v>
                </c:pt>
                <c:pt idx="1668">
                  <c:v>1938.9999999998736</c:v>
                </c:pt>
                <c:pt idx="1669">
                  <c:v>1939.0833333332068</c:v>
                </c:pt>
                <c:pt idx="1670">
                  <c:v>1939.1666666665401</c:v>
                </c:pt>
                <c:pt idx="1671">
                  <c:v>1939.2499999998734</c:v>
                </c:pt>
                <c:pt idx="1672">
                  <c:v>1939.3333333332066</c:v>
                </c:pt>
                <c:pt idx="1673">
                  <c:v>1939.4166666665399</c:v>
                </c:pt>
                <c:pt idx="1674">
                  <c:v>1939.4999999998731</c:v>
                </c:pt>
                <c:pt idx="1675">
                  <c:v>1939.5833333332064</c:v>
                </c:pt>
                <c:pt idx="1676">
                  <c:v>1939.6666666665396</c:v>
                </c:pt>
                <c:pt idx="1677">
                  <c:v>1939.7499999998729</c:v>
                </c:pt>
                <c:pt idx="1678">
                  <c:v>1939.8333333332062</c:v>
                </c:pt>
                <c:pt idx="1679">
                  <c:v>1939.9166666665394</c:v>
                </c:pt>
                <c:pt idx="1680">
                  <c:v>1939.9999999998727</c:v>
                </c:pt>
                <c:pt idx="1681">
                  <c:v>1940.0833333332059</c:v>
                </c:pt>
                <c:pt idx="1682">
                  <c:v>1940.1666666665392</c:v>
                </c:pt>
                <c:pt idx="1683">
                  <c:v>1940.2499999998724</c:v>
                </c:pt>
                <c:pt idx="1684">
                  <c:v>1940.3333333332057</c:v>
                </c:pt>
                <c:pt idx="1685">
                  <c:v>1940.416666666539</c:v>
                </c:pt>
                <c:pt idx="1686">
                  <c:v>1940.4999999998722</c:v>
                </c:pt>
                <c:pt idx="1687">
                  <c:v>1940.5833333332055</c:v>
                </c:pt>
                <c:pt idx="1688">
                  <c:v>1940.6666666665387</c:v>
                </c:pt>
                <c:pt idx="1689">
                  <c:v>1940.749999999872</c:v>
                </c:pt>
                <c:pt idx="1690">
                  <c:v>1940.8333333332052</c:v>
                </c:pt>
                <c:pt idx="1691">
                  <c:v>1940.9166666665385</c:v>
                </c:pt>
                <c:pt idx="1692">
                  <c:v>1940.9999999998718</c:v>
                </c:pt>
                <c:pt idx="1693">
                  <c:v>1941.083333333205</c:v>
                </c:pt>
                <c:pt idx="1694">
                  <c:v>1941.1666666665383</c:v>
                </c:pt>
                <c:pt idx="1695">
                  <c:v>1941.2499999998715</c:v>
                </c:pt>
                <c:pt idx="1696">
                  <c:v>1941.3333333332048</c:v>
                </c:pt>
                <c:pt idx="1697">
                  <c:v>1941.416666666538</c:v>
                </c:pt>
                <c:pt idx="1698">
                  <c:v>1941.4999999998713</c:v>
                </c:pt>
                <c:pt idx="1699">
                  <c:v>1941.5833333332046</c:v>
                </c:pt>
                <c:pt idx="1700">
                  <c:v>1941.6666666665378</c:v>
                </c:pt>
                <c:pt idx="1701">
                  <c:v>1941.7499999998711</c:v>
                </c:pt>
                <c:pt idx="1702">
                  <c:v>1941.8333333332043</c:v>
                </c:pt>
                <c:pt idx="1703">
                  <c:v>1941.9166666665376</c:v>
                </c:pt>
                <c:pt idx="1704">
                  <c:v>1941.9999999998709</c:v>
                </c:pt>
                <c:pt idx="1705">
                  <c:v>1942.0833333332041</c:v>
                </c:pt>
                <c:pt idx="1706">
                  <c:v>1942.1666666665374</c:v>
                </c:pt>
                <c:pt idx="1707">
                  <c:v>1942.2499999998706</c:v>
                </c:pt>
                <c:pt idx="1708">
                  <c:v>1942.3333333332039</c:v>
                </c:pt>
                <c:pt idx="1709">
                  <c:v>1942.4166666665371</c:v>
                </c:pt>
                <c:pt idx="1710">
                  <c:v>1942.4999999998704</c:v>
                </c:pt>
                <c:pt idx="1711">
                  <c:v>1942.5833333332037</c:v>
                </c:pt>
                <c:pt idx="1712">
                  <c:v>1942.6666666665369</c:v>
                </c:pt>
                <c:pt idx="1713">
                  <c:v>1942.7499999998702</c:v>
                </c:pt>
                <c:pt idx="1714">
                  <c:v>1942.8333333332034</c:v>
                </c:pt>
                <c:pt idx="1715">
                  <c:v>1942.9166666665367</c:v>
                </c:pt>
                <c:pt idx="1716">
                  <c:v>1942.9999999998699</c:v>
                </c:pt>
                <c:pt idx="1717">
                  <c:v>1943.0833333332032</c:v>
                </c:pt>
                <c:pt idx="1718">
                  <c:v>1943.1666666665365</c:v>
                </c:pt>
                <c:pt idx="1719">
                  <c:v>1943.2499999998697</c:v>
                </c:pt>
                <c:pt idx="1720">
                  <c:v>1943.333333333203</c:v>
                </c:pt>
                <c:pt idx="1721">
                  <c:v>1943.4166666665362</c:v>
                </c:pt>
                <c:pt idx="1722">
                  <c:v>1943.4999999998695</c:v>
                </c:pt>
                <c:pt idx="1723">
                  <c:v>1943.5833333332027</c:v>
                </c:pt>
                <c:pt idx="1724">
                  <c:v>1943.666666666536</c:v>
                </c:pt>
                <c:pt idx="1725">
                  <c:v>1943.7499999998693</c:v>
                </c:pt>
                <c:pt idx="1726">
                  <c:v>1943.8333333332025</c:v>
                </c:pt>
                <c:pt idx="1727">
                  <c:v>1943.9166666665358</c:v>
                </c:pt>
                <c:pt idx="1728">
                  <c:v>1943.999999999869</c:v>
                </c:pt>
                <c:pt idx="1729">
                  <c:v>1944.0833333332023</c:v>
                </c:pt>
                <c:pt idx="1730">
                  <c:v>1944.1666666665355</c:v>
                </c:pt>
                <c:pt idx="1731">
                  <c:v>1944.2499999998688</c:v>
                </c:pt>
                <c:pt idx="1732">
                  <c:v>1944.3333333332021</c:v>
                </c:pt>
                <c:pt idx="1733">
                  <c:v>1944.4166666665353</c:v>
                </c:pt>
                <c:pt idx="1734">
                  <c:v>1944.4999999998686</c:v>
                </c:pt>
                <c:pt idx="1735">
                  <c:v>1944.5833333332018</c:v>
                </c:pt>
                <c:pt idx="1736">
                  <c:v>1944.6666666665351</c:v>
                </c:pt>
                <c:pt idx="1737">
                  <c:v>1944.7499999998684</c:v>
                </c:pt>
                <c:pt idx="1738">
                  <c:v>1944.8333333332016</c:v>
                </c:pt>
                <c:pt idx="1739">
                  <c:v>1944.9166666665349</c:v>
                </c:pt>
                <c:pt idx="1740">
                  <c:v>1944.9999999998681</c:v>
                </c:pt>
                <c:pt idx="1741">
                  <c:v>1945.0833333332014</c:v>
                </c:pt>
                <c:pt idx="1742">
                  <c:v>1945.1666666665346</c:v>
                </c:pt>
                <c:pt idx="1743">
                  <c:v>1945.2499999998679</c:v>
                </c:pt>
                <c:pt idx="1744">
                  <c:v>1945.3333333332012</c:v>
                </c:pt>
                <c:pt idx="1745">
                  <c:v>1945.4166666665344</c:v>
                </c:pt>
                <c:pt idx="1746">
                  <c:v>1945.4999999998677</c:v>
                </c:pt>
                <c:pt idx="1747">
                  <c:v>1945.5833333332009</c:v>
                </c:pt>
                <c:pt idx="1748">
                  <c:v>1945.6666666665342</c:v>
                </c:pt>
                <c:pt idx="1749">
                  <c:v>1945.7499999998674</c:v>
                </c:pt>
                <c:pt idx="1750">
                  <c:v>1945.8333333332007</c:v>
                </c:pt>
                <c:pt idx="1751">
                  <c:v>1945.916666666534</c:v>
                </c:pt>
                <c:pt idx="1752">
                  <c:v>1945.9999999998672</c:v>
                </c:pt>
                <c:pt idx="1753">
                  <c:v>1946.0833333332005</c:v>
                </c:pt>
                <c:pt idx="1754">
                  <c:v>1946.1666666665337</c:v>
                </c:pt>
                <c:pt idx="1755">
                  <c:v>1946.249999999867</c:v>
                </c:pt>
                <c:pt idx="1756">
                  <c:v>1946.3333333332002</c:v>
                </c:pt>
                <c:pt idx="1757">
                  <c:v>1946.4166666665335</c:v>
                </c:pt>
                <c:pt idx="1758">
                  <c:v>1946.4999999998668</c:v>
                </c:pt>
                <c:pt idx="1759">
                  <c:v>1946.5833333332</c:v>
                </c:pt>
                <c:pt idx="1760">
                  <c:v>1946.6666666665333</c:v>
                </c:pt>
                <c:pt idx="1761">
                  <c:v>1946.7499999998665</c:v>
                </c:pt>
                <c:pt idx="1762">
                  <c:v>1946.8333333331998</c:v>
                </c:pt>
                <c:pt idx="1763">
                  <c:v>1946.916666666533</c:v>
                </c:pt>
                <c:pt idx="1764">
                  <c:v>1946.9999999998663</c:v>
                </c:pt>
                <c:pt idx="1765">
                  <c:v>1947.0833333331996</c:v>
                </c:pt>
                <c:pt idx="1766">
                  <c:v>1947.1666666665328</c:v>
                </c:pt>
                <c:pt idx="1767">
                  <c:v>1947.2499999998661</c:v>
                </c:pt>
                <c:pt idx="1768">
                  <c:v>1947.3333333331993</c:v>
                </c:pt>
                <c:pt idx="1769">
                  <c:v>1947.4166666665326</c:v>
                </c:pt>
                <c:pt idx="1770">
                  <c:v>1947.4999999998658</c:v>
                </c:pt>
                <c:pt idx="1771">
                  <c:v>1947.5833333331991</c:v>
                </c:pt>
                <c:pt idx="1772">
                  <c:v>1947.6666666665324</c:v>
                </c:pt>
                <c:pt idx="1773">
                  <c:v>1947.7499999998656</c:v>
                </c:pt>
                <c:pt idx="1774">
                  <c:v>1947.8333333331989</c:v>
                </c:pt>
                <c:pt idx="1775">
                  <c:v>1947.9166666665321</c:v>
                </c:pt>
                <c:pt idx="1776">
                  <c:v>1947.9999999998654</c:v>
                </c:pt>
                <c:pt idx="1777">
                  <c:v>1948.0833333331987</c:v>
                </c:pt>
                <c:pt idx="1778">
                  <c:v>1948.1666666665319</c:v>
                </c:pt>
                <c:pt idx="1779">
                  <c:v>1948.2499999998652</c:v>
                </c:pt>
                <c:pt idx="1780">
                  <c:v>1948.3333333331984</c:v>
                </c:pt>
                <c:pt idx="1781">
                  <c:v>1948.4166666665317</c:v>
                </c:pt>
                <c:pt idx="1782">
                  <c:v>1948.4999999998649</c:v>
                </c:pt>
                <c:pt idx="1783">
                  <c:v>1948.5833333331982</c:v>
                </c:pt>
                <c:pt idx="1784">
                  <c:v>1948.6666666665315</c:v>
                </c:pt>
                <c:pt idx="1785">
                  <c:v>1948.7499999998647</c:v>
                </c:pt>
                <c:pt idx="1786">
                  <c:v>1948.833333333198</c:v>
                </c:pt>
                <c:pt idx="1787">
                  <c:v>1948.9166666665312</c:v>
                </c:pt>
                <c:pt idx="1788">
                  <c:v>1948.9999999998645</c:v>
                </c:pt>
                <c:pt idx="1789">
                  <c:v>1949.0833333331977</c:v>
                </c:pt>
                <c:pt idx="1790">
                  <c:v>1949.166666666531</c:v>
                </c:pt>
                <c:pt idx="1791">
                  <c:v>1949.2499999998643</c:v>
                </c:pt>
                <c:pt idx="1792">
                  <c:v>1949.3333333331975</c:v>
                </c:pt>
                <c:pt idx="1793">
                  <c:v>1949.4166666665308</c:v>
                </c:pt>
                <c:pt idx="1794">
                  <c:v>1949.499999999864</c:v>
                </c:pt>
                <c:pt idx="1795">
                  <c:v>1949.5833333331973</c:v>
                </c:pt>
                <c:pt idx="1796">
                  <c:v>1949.6666666665305</c:v>
                </c:pt>
                <c:pt idx="1797">
                  <c:v>1949.7499999998638</c:v>
                </c:pt>
                <c:pt idx="1798">
                  <c:v>1949.8333333331971</c:v>
                </c:pt>
                <c:pt idx="1799">
                  <c:v>1949.9166666665303</c:v>
                </c:pt>
                <c:pt idx="1800">
                  <c:v>1949.9999999998636</c:v>
                </c:pt>
                <c:pt idx="1801">
                  <c:v>1950.0833333331968</c:v>
                </c:pt>
                <c:pt idx="1802">
                  <c:v>1950.1666666665301</c:v>
                </c:pt>
                <c:pt idx="1803">
                  <c:v>1950.2499999998633</c:v>
                </c:pt>
                <c:pt idx="1804">
                  <c:v>1950.3333333331966</c:v>
                </c:pt>
                <c:pt idx="1805">
                  <c:v>1950.4166666665299</c:v>
                </c:pt>
                <c:pt idx="1806">
                  <c:v>1950.4999999998631</c:v>
                </c:pt>
                <c:pt idx="1807">
                  <c:v>1950.5833333331964</c:v>
                </c:pt>
                <c:pt idx="1808">
                  <c:v>1950.6666666665296</c:v>
                </c:pt>
                <c:pt idx="1809">
                  <c:v>1950.7499999998629</c:v>
                </c:pt>
                <c:pt idx="1810">
                  <c:v>1950.8333333331962</c:v>
                </c:pt>
                <c:pt idx="1811">
                  <c:v>1950.9166666665294</c:v>
                </c:pt>
                <c:pt idx="1812">
                  <c:v>1950.9999999998627</c:v>
                </c:pt>
                <c:pt idx="1813">
                  <c:v>1951.0833333331959</c:v>
                </c:pt>
                <c:pt idx="1814">
                  <c:v>1951.1666666665292</c:v>
                </c:pt>
                <c:pt idx="1815">
                  <c:v>1951.2499999998624</c:v>
                </c:pt>
                <c:pt idx="1816">
                  <c:v>1951.3333333331957</c:v>
                </c:pt>
                <c:pt idx="1817">
                  <c:v>1951.416666666529</c:v>
                </c:pt>
                <c:pt idx="1818">
                  <c:v>1951.4999999998622</c:v>
                </c:pt>
                <c:pt idx="1819">
                  <c:v>1951.5833333331955</c:v>
                </c:pt>
                <c:pt idx="1820">
                  <c:v>1951.6666666665287</c:v>
                </c:pt>
                <c:pt idx="1821">
                  <c:v>1951.749999999862</c:v>
                </c:pt>
                <c:pt idx="1822">
                  <c:v>1951.8333333331952</c:v>
                </c:pt>
                <c:pt idx="1823">
                  <c:v>1951.9166666665285</c:v>
                </c:pt>
                <c:pt idx="1824">
                  <c:v>1951.9999999998618</c:v>
                </c:pt>
                <c:pt idx="1825">
                  <c:v>1952.083333333195</c:v>
                </c:pt>
                <c:pt idx="1826">
                  <c:v>1952.1666666665283</c:v>
                </c:pt>
                <c:pt idx="1827">
                  <c:v>1952.2499999998615</c:v>
                </c:pt>
                <c:pt idx="1828">
                  <c:v>1952.3333333331948</c:v>
                </c:pt>
                <c:pt idx="1829">
                  <c:v>1952.416666666528</c:v>
                </c:pt>
                <c:pt idx="1830">
                  <c:v>1952.4999999998613</c:v>
                </c:pt>
                <c:pt idx="1831">
                  <c:v>1952.5833333331946</c:v>
                </c:pt>
                <c:pt idx="1832">
                  <c:v>1952.6666666665278</c:v>
                </c:pt>
                <c:pt idx="1833">
                  <c:v>1952.7499999998611</c:v>
                </c:pt>
                <c:pt idx="1834">
                  <c:v>1952.8333333331943</c:v>
                </c:pt>
                <c:pt idx="1835">
                  <c:v>1952.9166666665276</c:v>
                </c:pt>
                <c:pt idx="1836">
                  <c:v>1952.9999999998608</c:v>
                </c:pt>
                <c:pt idx="1837">
                  <c:v>1953.0833333331941</c:v>
                </c:pt>
                <c:pt idx="1838">
                  <c:v>1953.1666666665274</c:v>
                </c:pt>
                <c:pt idx="1839">
                  <c:v>1953.2499999998606</c:v>
                </c:pt>
                <c:pt idx="1840">
                  <c:v>1953.3333333331939</c:v>
                </c:pt>
                <c:pt idx="1841">
                  <c:v>1953.4166666665271</c:v>
                </c:pt>
                <c:pt idx="1842">
                  <c:v>1953.4999999998604</c:v>
                </c:pt>
                <c:pt idx="1843">
                  <c:v>1953.5833333331937</c:v>
                </c:pt>
                <c:pt idx="1844">
                  <c:v>1953.6666666665269</c:v>
                </c:pt>
                <c:pt idx="1845">
                  <c:v>1953.7499999998602</c:v>
                </c:pt>
                <c:pt idx="1846">
                  <c:v>1953.8333333331934</c:v>
                </c:pt>
                <c:pt idx="1847">
                  <c:v>1953.9166666665267</c:v>
                </c:pt>
                <c:pt idx="1848">
                  <c:v>1953.9999999998599</c:v>
                </c:pt>
                <c:pt idx="1849">
                  <c:v>1954.0833333331932</c:v>
                </c:pt>
                <c:pt idx="1850">
                  <c:v>1954.1666666665265</c:v>
                </c:pt>
                <c:pt idx="1851">
                  <c:v>1954.2499999998597</c:v>
                </c:pt>
                <c:pt idx="1852">
                  <c:v>1954.333333333193</c:v>
                </c:pt>
                <c:pt idx="1853">
                  <c:v>1954.4166666665262</c:v>
                </c:pt>
                <c:pt idx="1854">
                  <c:v>1954.4999999998595</c:v>
                </c:pt>
                <c:pt idx="1855">
                  <c:v>1954.5833333331927</c:v>
                </c:pt>
                <c:pt idx="1856">
                  <c:v>1954.666666666526</c:v>
                </c:pt>
                <c:pt idx="1857">
                  <c:v>1954.7499999998593</c:v>
                </c:pt>
                <c:pt idx="1858">
                  <c:v>1954.8333333331925</c:v>
                </c:pt>
                <c:pt idx="1859">
                  <c:v>1954.9166666665258</c:v>
                </c:pt>
                <c:pt idx="1860">
                  <c:v>1954.999999999859</c:v>
                </c:pt>
                <c:pt idx="1861">
                  <c:v>1955.0833333331923</c:v>
                </c:pt>
                <c:pt idx="1862">
                  <c:v>1955.1666666665255</c:v>
                </c:pt>
                <c:pt idx="1863">
                  <c:v>1955.2499999998588</c:v>
                </c:pt>
                <c:pt idx="1864">
                  <c:v>1955.3333333331921</c:v>
                </c:pt>
                <c:pt idx="1865">
                  <c:v>1955.4166666665253</c:v>
                </c:pt>
                <c:pt idx="1866">
                  <c:v>1955.4999999998586</c:v>
                </c:pt>
                <c:pt idx="1867">
                  <c:v>1955.5833333331918</c:v>
                </c:pt>
                <c:pt idx="1868">
                  <c:v>1955.6666666665251</c:v>
                </c:pt>
                <c:pt idx="1869">
                  <c:v>1955.7499999998583</c:v>
                </c:pt>
                <c:pt idx="1870">
                  <c:v>1955.8333333331916</c:v>
                </c:pt>
                <c:pt idx="1871">
                  <c:v>1955.9166666665249</c:v>
                </c:pt>
                <c:pt idx="1872">
                  <c:v>1955.9999999998581</c:v>
                </c:pt>
                <c:pt idx="1873">
                  <c:v>1956.0833333331914</c:v>
                </c:pt>
                <c:pt idx="1874">
                  <c:v>1956.1666666665246</c:v>
                </c:pt>
                <c:pt idx="1875">
                  <c:v>1956.2499999998579</c:v>
                </c:pt>
                <c:pt idx="1876">
                  <c:v>1956.3333333331911</c:v>
                </c:pt>
                <c:pt idx="1877">
                  <c:v>1956.4166666665244</c:v>
                </c:pt>
                <c:pt idx="1878">
                  <c:v>1956.4999999998577</c:v>
                </c:pt>
                <c:pt idx="1879">
                  <c:v>1956.5833333331909</c:v>
                </c:pt>
                <c:pt idx="1880">
                  <c:v>1956.6666666665242</c:v>
                </c:pt>
                <c:pt idx="1881">
                  <c:v>1956.7499999998574</c:v>
                </c:pt>
                <c:pt idx="1882">
                  <c:v>1956.8333333331907</c:v>
                </c:pt>
                <c:pt idx="1883">
                  <c:v>1956.916666666524</c:v>
                </c:pt>
                <c:pt idx="1884">
                  <c:v>1956.9999999998572</c:v>
                </c:pt>
                <c:pt idx="1885">
                  <c:v>1957.0833333331905</c:v>
                </c:pt>
                <c:pt idx="1886">
                  <c:v>1957.1666666665237</c:v>
                </c:pt>
                <c:pt idx="1887">
                  <c:v>1957.249999999857</c:v>
                </c:pt>
                <c:pt idx="1888">
                  <c:v>1957.3333333331902</c:v>
                </c:pt>
                <c:pt idx="1889">
                  <c:v>1957.4166666665235</c:v>
                </c:pt>
                <c:pt idx="1890">
                  <c:v>1957.4999999998568</c:v>
                </c:pt>
                <c:pt idx="1891">
                  <c:v>1957.58333333319</c:v>
                </c:pt>
                <c:pt idx="1892">
                  <c:v>1957.6666666665233</c:v>
                </c:pt>
                <c:pt idx="1893">
                  <c:v>1957.7499999998565</c:v>
                </c:pt>
                <c:pt idx="1894">
                  <c:v>1957.8333333331898</c:v>
                </c:pt>
                <c:pt idx="1895">
                  <c:v>1957.916666666523</c:v>
                </c:pt>
                <c:pt idx="1896">
                  <c:v>1957.9999999998563</c:v>
                </c:pt>
                <c:pt idx="1897">
                  <c:v>1958.0833333331896</c:v>
                </c:pt>
                <c:pt idx="1898">
                  <c:v>1958.1666666665228</c:v>
                </c:pt>
                <c:pt idx="1899">
                  <c:v>1958.2499999998561</c:v>
                </c:pt>
                <c:pt idx="1900">
                  <c:v>1958.3333333331893</c:v>
                </c:pt>
                <c:pt idx="1901">
                  <c:v>1958.4166666665226</c:v>
                </c:pt>
                <c:pt idx="1902">
                  <c:v>1958.4999999998558</c:v>
                </c:pt>
                <c:pt idx="1903">
                  <c:v>1958.5833333331891</c:v>
                </c:pt>
                <c:pt idx="1904">
                  <c:v>1958.6666666665224</c:v>
                </c:pt>
                <c:pt idx="1905">
                  <c:v>1958.7499999998556</c:v>
                </c:pt>
                <c:pt idx="1906">
                  <c:v>1958.8333333331889</c:v>
                </c:pt>
                <c:pt idx="1907">
                  <c:v>1958.9166666665221</c:v>
                </c:pt>
                <c:pt idx="1908">
                  <c:v>1958.9999999998554</c:v>
                </c:pt>
                <c:pt idx="1909">
                  <c:v>1959.0833333331886</c:v>
                </c:pt>
                <c:pt idx="1910">
                  <c:v>1959.1666666665219</c:v>
                </c:pt>
                <c:pt idx="1911">
                  <c:v>1959.2499999998552</c:v>
                </c:pt>
                <c:pt idx="1912">
                  <c:v>1959.3333333331884</c:v>
                </c:pt>
                <c:pt idx="1913">
                  <c:v>1959.4166666665217</c:v>
                </c:pt>
                <c:pt idx="1914">
                  <c:v>1959.4999999998549</c:v>
                </c:pt>
                <c:pt idx="1915">
                  <c:v>1959.5833333331882</c:v>
                </c:pt>
                <c:pt idx="1916">
                  <c:v>1959.6666666665215</c:v>
                </c:pt>
                <c:pt idx="1917">
                  <c:v>1959.7499999998547</c:v>
                </c:pt>
                <c:pt idx="1918">
                  <c:v>1959.833333333188</c:v>
                </c:pt>
                <c:pt idx="1919">
                  <c:v>1959.9166666665212</c:v>
                </c:pt>
                <c:pt idx="1920">
                  <c:v>1959.9999999998545</c:v>
                </c:pt>
                <c:pt idx="1921">
                  <c:v>1960.0833333331877</c:v>
                </c:pt>
                <c:pt idx="1922">
                  <c:v>1960.166666666521</c:v>
                </c:pt>
                <c:pt idx="1923">
                  <c:v>1960.2499999998543</c:v>
                </c:pt>
                <c:pt idx="1924">
                  <c:v>1960.3333333331875</c:v>
                </c:pt>
                <c:pt idx="1925">
                  <c:v>1960.4166666665208</c:v>
                </c:pt>
                <c:pt idx="1926">
                  <c:v>1960.499999999854</c:v>
                </c:pt>
                <c:pt idx="1927">
                  <c:v>1960.5833333331873</c:v>
                </c:pt>
                <c:pt idx="1928">
                  <c:v>1960.6666666665205</c:v>
                </c:pt>
                <c:pt idx="1929">
                  <c:v>1960.7499999998538</c:v>
                </c:pt>
                <c:pt idx="1930">
                  <c:v>1960.8333333331871</c:v>
                </c:pt>
                <c:pt idx="1931">
                  <c:v>1960.9166666665203</c:v>
                </c:pt>
                <c:pt idx="1932">
                  <c:v>1960.9999999998536</c:v>
                </c:pt>
                <c:pt idx="1933">
                  <c:v>1961.0833333331868</c:v>
                </c:pt>
                <c:pt idx="1934">
                  <c:v>1961.1666666665201</c:v>
                </c:pt>
                <c:pt idx="1935">
                  <c:v>1961.2499999998533</c:v>
                </c:pt>
                <c:pt idx="1936">
                  <c:v>1961.3333333331866</c:v>
                </c:pt>
                <c:pt idx="1937">
                  <c:v>1961.4166666665199</c:v>
                </c:pt>
                <c:pt idx="1938">
                  <c:v>1961.4999999998531</c:v>
                </c:pt>
                <c:pt idx="1939">
                  <c:v>1961.5833333331864</c:v>
                </c:pt>
                <c:pt idx="1940">
                  <c:v>1961.6666666665196</c:v>
                </c:pt>
                <c:pt idx="1941">
                  <c:v>1961.7499999998529</c:v>
                </c:pt>
                <c:pt idx="1942">
                  <c:v>1961.8333333331861</c:v>
                </c:pt>
                <c:pt idx="1943">
                  <c:v>1961.9166666665194</c:v>
                </c:pt>
                <c:pt idx="1944">
                  <c:v>1961.9999999998527</c:v>
                </c:pt>
                <c:pt idx="1945">
                  <c:v>1962.0833333331859</c:v>
                </c:pt>
                <c:pt idx="1946">
                  <c:v>1962.1666666665192</c:v>
                </c:pt>
                <c:pt idx="1947">
                  <c:v>1962.2499999998524</c:v>
                </c:pt>
                <c:pt idx="1948">
                  <c:v>1962.3333333331857</c:v>
                </c:pt>
                <c:pt idx="1949">
                  <c:v>1962.4166666665189</c:v>
                </c:pt>
                <c:pt idx="1950">
                  <c:v>1962.4999999998522</c:v>
                </c:pt>
                <c:pt idx="1951">
                  <c:v>1962.5833333331855</c:v>
                </c:pt>
                <c:pt idx="1952">
                  <c:v>1962.6666666665187</c:v>
                </c:pt>
                <c:pt idx="1953">
                  <c:v>1962.749999999852</c:v>
                </c:pt>
                <c:pt idx="1954">
                  <c:v>1962.8333333331852</c:v>
                </c:pt>
                <c:pt idx="1955">
                  <c:v>1962.9166666665185</c:v>
                </c:pt>
                <c:pt idx="1956">
                  <c:v>1962.9999999998518</c:v>
                </c:pt>
                <c:pt idx="1957">
                  <c:v>1963.083333333185</c:v>
                </c:pt>
                <c:pt idx="1958">
                  <c:v>1963.1666666665183</c:v>
                </c:pt>
                <c:pt idx="1959">
                  <c:v>1963.2499999998515</c:v>
                </c:pt>
                <c:pt idx="1960">
                  <c:v>1963.3333333331848</c:v>
                </c:pt>
                <c:pt idx="1961">
                  <c:v>1963.416666666518</c:v>
                </c:pt>
                <c:pt idx="1962">
                  <c:v>1963.4999999998513</c:v>
                </c:pt>
                <c:pt idx="1963">
                  <c:v>1963.5833333331846</c:v>
                </c:pt>
                <c:pt idx="1964">
                  <c:v>1963.6666666665178</c:v>
                </c:pt>
                <c:pt idx="1965">
                  <c:v>1963.7499999998511</c:v>
                </c:pt>
                <c:pt idx="1966">
                  <c:v>1963.8333333331843</c:v>
                </c:pt>
                <c:pt idx="1967">
                  <c:v>1963.9166666665176</c:v>
                </c:pt>
                <c:pt idx="1968">
                  <c:v>1963.9999999998508</c:v>
                </c:pt>
                <c:pt idx="1969">
                  <c:v>1964.0833333331841</c:v>
                </c:pt>
                <c:pt idx="1970">
                  <c:v>1964.1666666665174</c:v>
                </c:pt>
                <c:pt idx="1971">
                  <c:v>1964.2499999998506</c:v>
                </c:pt>
                <c:pt idx="1972">
                  <c:v>1964.3333333331839</c:v>
                </c:pt>
                <c:pt idx="1973">
                  <c:v>1964.4166666665171</c:v>
                </c:pt>
                <c:pt idx="1974">
                  <c:v>1964.4999999998504</c:v>
                </c:pt>
                <c:pt idx="1975">
                  <c:v>1964.5833333331836</c:v>
                </c:pt>
                <c:pt idx="1976">
                  <c:v>1964.6666666665169</c:v>
                </c:pt>
                <c:pt idx="1977">
                  <c:v>1964.7499999998502</c:v>
                </c:pt>
                <c:pt idx="1978">
                  <c:v>1964.8333333331834</c:v>
                </c:pt>
                <c:pt idx="1979">
                  <c:v>1964.9166666665167</c:v>
                </c:pt>
                <c:pt idx="1980">
                  <c:v>1964.9999999998499</c:v>
                </c:pt>
                <c:pt idx="1981">
                  <c:v>1965.0833333331832</c:v>
                </c:pt>
                <c:pt idx="1982">
                  <c:v>1965.1666666665164</c:v>
                </c:pt>
                <c:pt idx="1983">
                  <c:v>1965.2499999998497</c:v>
                </c:pt>
                <c:pt idx="1984">
                  <c:v>1965.333333333183</c:v>
                </c:pt>
                <c:pt idx="1985">
                  <c:v>1965.4166666665162</c:v>
                </c:pt>
                <c:pt idx="1986">
                  <c:v>1965.4999999998495</c:v>
                </c:pt>
                <c:pt idx="1987">
                  <c:v>1965.5833333331827</c:v>
                </c:pt>
                <c:pt idx="1988">
                  <c:v>1965.666666666516</c:v>
                </c:pt>
                <c:pt idx="1989">
                  <c:v>1965.7499999998493</c:v>
                </c:pt>
                <c:pt idx="1990">
                  <c:v>1965.8333333331825</c:v>
                </c:pt>
                <c:pt idx="1991">
                  <c:v>1965.9166666665158</c:v>
                </c:pt>
                <c:pt idx="1992">
                  <c:v>1965.999999999849</c:v>
                </c:pt>
                <c:pt idx="1993">
                  <c:v>1966.0833333331823</c:v>
                </c:pt>
                <c:pt idx="1994">
                  <c:v>1966.1666666665155</c:v>
                </c:pt>
                <c:pt idx="1995">
                  <c:v>1966.2499999998488</c:v>
                </c:pt>
                <c:pt idx="1996">
                  <c:v>1966.3333333331821</c:v>
                </c:pt>
                <c:pt idx="1997">
                  <c:v>1966.4166666665153</c:v>
                </c:pt>
                <c:pt idx="1998">
                  <c:v>1966.4999999998486</c:v>
                </c:pt>
                <c:pt idx="1999">
                  <c:v>1966.5833333331818</c:v>
                </c:pt>
                <c:pt idx="2000">
                  <c:v>1966.6666666665151</c:v>
                </c:pt>
                <c:pt idx="2001">
                  <c:v>1966.7499999998483</c:v>
                </c:pt>
                <c:pt idx="2002">
                  <c:v>1966.8333333331816</c:v>
                </c:pt>
                <c:pt idx="2003">
                  <c:v>1966.9166666665149</c:v>
                </c:pt>
                <c:pt idx="2004">
                  <c:v>1966.9999999998481</c:v>
                </c:pt>
                <c:pt idx="2005">
                  <c:v>1967.0833333331814</c:v>
                </c:pt>
                <c:pt idx="2006">
                  <c:v>1967.1666666665146</c:v>
                </c:pt>
                <c:pt idx="2007">
                  <c:v>1967.2499999998479</c:v>
                </c:pt>
                <c:pt idx="2008">
                  <c:v>1967.3333333331811</c:v>
                </c:pt>
                <c:pt idx="2009">
                  <c:v>1967.4166666665144</c:v>
                </c:pt>
                <c:pt idx="2010">
                  <c:v>1967.4999999998477</c:v>
                </c:pt>
                <c:pt idx="2011">
                  <c:v>1967.5833333331809</c:v>
                </c:pt>
                <c:pt idx="2012">
                  <c:v>1967.6666666665142</c:v>
                </c:pt>
                <c:pt idx="2013">
                  <c:v>1967.7499999998474</c:v>
                </c:pt>
                <c:pt idx="2014">
                  <c:v>1967.8333333331807</c:v>
                </c:pt>
                <c:pt idx="2015">
                  <c:v>1967.9166666665139</c:v>
                </c:pt>
                <c:pt idx="2016">
                  <c:v>1967.9999999998472</c:v>
                </c:pt>
                <c:pt idx="2017">
                  <c:v>1968.0833333331805</c:v>
                </c:pt>
                <c:pt idx="2018">
                  <c:v>1968.1666666665137</c:v>
                </c:pt>
                <c:pt idx="2019">
                  <c:v>1968.249999999847</c:v>
                </c:pt>
                <c:pt idx="2020">
                  <c:v>1968.3333333331802</c:v>
                </c:pt>
                <c:pt idx="2021">
                  <c:v>1968.4166666665135</c:v>
                </c:pt>
                <c:pt idx="2022">
                  <c:v>1968.4999999998468</c:v>
                </c:pt>
                <c:pt idx="2023">
                  <c:v>1968.58333333318</c:v>
                </c:pt>
                <c:pt idx="2024">
                  <c:v>1968.6666666665133</c:v>
                </c:pt>
                <c:pt idx="2025">
                  <c:v>1968.7499999998465</c:v>
                </c:pt>
                <c:pt idx="2026">
                  <c:v>1968.8333333331798</c:v>
                </c:pt>
                <c:pt idx="2027">
                  <c:v>1968.916666666513</c:v>
                </c:pt>
                <c:pt idx="2028">
                  <c:v>1968.9999999998463</c:v>
                </c:pt>
                <c:pt idx="2029">
                  <c:v>1969.0833333331796</c:v>
                </c:pt>
                <c:pt idx="2030">
                  <c:v>1969.1666666665128</c:v>
                </c:pt>
                <c:pt idx="2031">
                  <c:v>1969.2499999998461</c:v>
                </c:pt>
                <c:pt idx="2032">
                  <c:v>1969.3333333331793</c:v>
                </c:pt>
                <c:pt idx="2033">
                  <c:v>1969.4166666665126</c:v>
                </c:pt>
                <c:pt idx="2034">
                  <c:v>1969.4999999998458</c:v>
                </c:pt>
                <c:pt idx="2035">
                  <c:v>1969.5833333331791</c:v>
                </c:pt>
                <c:pt idx="2036">
                  <c:v>1969.6666666665124</c:v>
                </c:pt>
                <c:pt idx="2037">
                  <c:v>1969.7499999998456</c:v>
                </c:pt>
                <c:pt idx="2038">
                  <c:v>1969.8333333331789</c:v>
                </c:pt>
                <c:pt idx="2039">
                  <c:v>1969.9166666665121</c:v>
                </c:pt>
                <c:pt idx="2040">
                  <c:v>1969.9999999998454</c:v>
                </c:pt>
                <c:pt idx="2041">
                  <c:v>1970.0833333331786</c:v>
                </c:pt>
                <c:pt idx="2042">
                  <c:v>1970.1666666665119</c:v>
                </c:pt>
                <c:pt idx="2043">
                  <c:v>1970.2499999998452</c:v>
                </c:pt>
                <c:pt idx="2044">
                  <c:v>1970.3333333331784</c:v>
                </c:pt>
                <c:pt idx="2045">
                  <c:v>1970.4166666665117</c:v>
                </c:pt>
                <c:pt idx="2046">
                  <c:v>1970.4999999998449</c:v>
                </c:pt>
                <c:pt idx="2047">
                  <c:v>1970.5833333331782</c:v>
                </c:pt>
                <c:pt idx="2048">
                  <c:v>1970.6666666665114</c:v>
                </c:pt>
                <c:pt idx="2049">
                  <c:v>1970.7499999998447</c:v>
                </c:pt>
                <c:pt idx="2050">
                  <c:v>1970.833333333178</c:v>
                </c:pt>
                <c:pt idx="2051">
                  <c:v>1970.9166666665112</c:v>
                </c:pt>
                <c:pt idx="2052">
                  <c:v>1970.9999999998445</c:v>
                </c:pt>
                <c:pt idx="2053">
                  <c:v>1971.0833333331777</c:v>
                </c:pt>
                <c:pt idx="2054">
                  <c:v>1971.166666666511</c:v>
                </c:pt>
                <c:pt idx="2055">
                  <c:v>1971.2499999998442</c:v>
                </c:pt>
                <c:pt idx="2056">
                  <c:v>1971.3333333331775</c:v>
                </c:pt>
                <c:pt idx="2057">
                  <c:v>1971.4166666665108</c:v>
                </c:pt>
                <c:pt idx="2058">
                  <c:v>1971.499999999844</c:v>
                </c:pt>
                <c:pt idx="2059">
                  <c:v>1971.5833333331773</c:v>
                </c:pt>
                <c:pt idx="2060">
                  <c:v>1971.6666666665105</c:v>
                </c:pt>
                <c:pt idx="2061">
                  <c:v>1971.7499999998438</c:v>
                </c:pt>
                <c:pt idx="2062">
                  <c:v>1971.8333333331771</c:v>
                </c:pt>
                <c:pt idx="2063">
                  <c:v>1971.9166666665103</c:v>
                </c:pt>
                <c:pt idx="2064">
                  <c:v>1971.9999999998436</c:v>
                </c:pt>
                <c:pt idx="2065">
                  <c:v>1972.0833333331768</c:v>
                </c:pt>
                <c:pt idx="2066">
                  <c:v>1972.1666666665101</c:v>
                </c:pt>
                <c:pt idx="2067">
                  <c:v>1972.2499999998433</c:v>
                </c:pt>
                <c:pt idx="2068">
                  <c:v>1972.3333333331766</c:v>
                </c:pt>
                <c:pt idx="2069">
                  <c:v>1972.4166666665099</c:v>
                </c:pt>
                <c:pt idx="2070">
                  <c:v>1972.4999999998431</c:v>
                </c:pt>
                <c:pt idx="2071">
                  <c:v>1972.5833333331764</c:v>
                </c:pt>
                <c:pt idx="2072">
                  <c:v>1972.6666666665096</c:v>
                </c:pt>
                <c:pt idx="2073">
                  <c:v>1972.7499999998429</c:v>
                </c:pt>
                <c:pt idx="2074">
                  <c:v>1972.8333333331761</c:v>
                </c:pt>
                <c:pt idx="2075">
                  <c:v>1972.9166666665094</c:v>
                </c:pt>
                <c:pt idx="2076">
                  <c:v>1972.9999999998427</c:v>
                </c:pt>
                <c:pt idx="2077">
                  <c:v>1973.0833333331759</c:v>
                </c:pt>
                <c:pt idx="2078">
                  <c:v>1973.1666666665092</c:v>
                </c:pt>
                <c:pt idx="2079">
                  <c:v>1973.2499999998424</c:v>
                </c:pt>
                <c:pt idx="2080">
                  <c:v>1973.3333333331757</c:v>
                </c:pt>
                <c:pt idx="2081">
                  <c:v>1973.4166666665089</c:v>
                </c:pt>
                <c:pt idx="2082">
                  <c:v>1973.4999999998422</c:v>
                </c:pt>
                <c:pt idx="2083">
                  <c:v>1973.5833333331755</c:v>
                </c:pt>
                <c:pt idx="2084">
                  <c:v>1973.6666666665087</c:v>
                </c:pt>
                <c:pt idx="2085">
                  <c:v>1973.749999999842</c:v>
                </c:pt>
                <c:pt idx="2086">
                  <c:v>1973.8333333331752</c:v>
                </c:pt>
                <c:pt idx="2087">
                  <c:v>1973.9166666665085</c:v>
                </c:pt>
                <c:pt idx="2088">
                  <c:v>1973.9999999998417</c:v>
                </c:pt>
                <c:pt idx="2089">
                  <c:v>1974.083333333175</c:v>
                </c:pt>
                <c:pt idx="2090">
                  <c:v>1974.1666666665083</c:v>
                </c:pt>
                <c:pt idx="2091">
                  <c:v>1974.2499999998415</c:v>
                </c:pt>
                <c:pt idx="2092">
                  <c:v>1974.3333333331748</c:v>
                </c:pt>
                <c:pt idx="2093">
                  <c:v>1974.416666666508</c:v>
                </c:pt>
                <c:pt idx="2094">
                  <c:v>1974.4999999998413</c:v>
                </c:pt>
                <c:pt idx="2095">
                  <c:v>1974.5833333331746</c:v>
                </c:pt>
                <c:pt idx="2096">
                  <c:v>1974.6666666665078</c:v>
                </c:pt>
                <c:pt idx="2097">
                  <c:v>1974.7499999998411</c:v>
                </c:pt>
                <c:pt idx="2098">
                  <c:v>1974.8333333331743</c:v>
                </c:pt>
                <c:pt idx="2099">
                  <c:v>1974.9166666665076</c:v>
                </c:pt>
                <c:pt idx="2100">
                  <c:v>1974.9999999998408</c:v>
                </c:pt>
                <c:pt idx="2101">
                  <c:v>1975.0833333331741</c:v>
                </c:pt>
                <c:pt idx="2102">
                  <c:v>1975.1666666665074</c:v>
                </c:pt>
                <c:pt idx="2103">
                  <c:v>1975.2499999998406</c:v>
                </c:pt>
                <c:pt idx="2104">
                  <c:v>1975.3333333331739</c:v>
                </c:pt>
                <c:pt idx="2105">
                  <c:v>1975.4166666665071</c:v>
                </c:pt>
                <c:pt idx="2106">
                  <c:v>1975.4999999998404</c:v>
                </c:pt>
                <c:pt idx="2107">
                  <c:v>1975.5833333331736</c:v>
                </c:pt>
                <c:pt idx="2108">
                  <c:v>1975.6666666665069</c:v>
                </c:pt>
                <c:pt idx="2109">
                  <c:v>1975.7499999998402</c:v>
                </c:pt>
                <c:pt idx="2110">
                  <c:v>1975.8333333331734</c:v>
                </c:pt>
                <c:pt idx="2111">
                  <c:v>1975.9166666665067</c:v>
                </c:pt>
                <c:pt idx="2112">
                  <c:v>1975.9999999998399</c:v>
                </c:pt>
                <c:pt idx="2113">
                  <c:v>1976.0833333331732</c:v>
                </c:pt>
                <c:pt idx="2114">
                  <c:v>1976.1666666665064</c:v>
                </c:pt>
                <c:pt idx="2115">
                  <c:v>1976.2499999998397</c:v>
                </c:pt>
                <c:pt idx="2116">
                  <c:v>1976.333333333173</c:v>
                </c:pt>
                <c:pt idx="2117">
                  <c:v>1976.4166666665062</c:v>
                </c:pt>
                <c:pt idx="2118">
                  <c:v>1976.4999999998395</c:v>
                </c:pt>
                <c:pt idx="2119">
                  <c:v>1976.5833333331727</c:v>
                </c:pt>
                <c:pt idx="2120">
                  <c:v>1976.666666666506</c:v>
                </c:pt>
                <c:pt idx="2121">
                  <c:v>1976.7499999998392</c:v>
                </c:pt>
                <c:pt idx="2122">
                  <c:v>1976.8333333331725</c:v>
                </c:pt>
                <c:pt idx="2123">
                  <c:v>1976.9166666665058</c:v>
                </c:pt>
                <c:pt idx="2124">
                  <c:v>1976.999999999839</c:v>
                </c:pt>
                <c:pt idx="2125">
                  <c:v>1977.0833333331723</c:v>
                </c:pt>
                <c:pt idx="2126">
                  <c:v>1977.1666666665055</c:v>
                </c:pt>
                <c:pt idx="2127">
                  <c:v>1977.2499999998388</c:v>
                </c:pt>
                <c:pt idx="2128">
                  <c:v>1977.333333333172</c:v>
                </c:pt>
                <c:pt idx="2129">
                  <c:v>1977.4166666665053</c:v>
                </c:pt>
                <c:pt idx="2130">
                  <c:v>1977.4999999998386</c:v>
                </c:pt>
                <c:pt idx="2131">
                  <c:v>1977.5833333331718</c:v>
                </c:pt>
                <c:pt idx="2132">
                  <c:v>1977.6666666665051</c:v>
                </c:pt>
                <c:pt idx="2133">
                  <c:v>1977.7499999998383</c:v>
                </c:pt>
                <c:pt idx="2134">
                  <c:v>1977.8333333331716</c:v>
                </c:pt>
                <c:pt idx="2135">
                  <c:v>1977.9166666665049</c:v>
                </c:pt>
                <c:pt idx="2136">
                  <c:v>1977.9999999998381</c:v>
                </c:pt>
                <c:pt idx="2137">
                  <c:v>1978.0833333331714</c:v>
                </c:pt>
                <c:pt idx="2138">
                  <c:v>1978.1666666665046</c:v>
                </c:pt>
                <c:pt idx="2139">
                  <c:v>1978.2499999998379</c:v>
                </c:pt>
                <c:pt idx="2140">
                  <c:v>1978.3333333331711</c:v>
                </c:pt>
                <c:pt idx="2141">
                  <c:v>1978.4166666665044</c:v>
                </c:pt>
                <c:pt idx="2142">
                  <c:v>1978.4999999998377</c:v>
                </c:pt>
                <c:pt idx="2143">
                  <c:v>1978.5833333331709</c:v>
                </c:pt>
                <c:pt idx="2144">
                  <c:v>1978.6666666665042</c:v>
                </c:pt>
                <c:pt idx="2145">
                  <c:v>1978.7499999998374</c:v>
                </c:pt>
                <c:pt idx="2146">
                  <c:v>1978.8333333331707</c:v>
                </c:pt>
                <c:pt idx="2147">
                  <c:v>1978.9166666665039</c:v>
                </c:pt>
                <c:pt idx="2148">
                  <c:v>1978.9999999998372</c:v>
                </c:pt>
                <c:pt idx="2149">
                  <c:v>1979.0833333331705</c:v>
                </c:pt>
                <c:pt idx="2150">
                  <c:v>1979.1666666665037</c:v>
                </c:pt>
                <c:pt idx="2151">
                  <c:v>1979.249999999837</c:v>
                </c:pt>
                <c:pt idx="2152">
                  <c:v>1979.3333333331702</c:v>
                </c:pt>
                <c:pt idx="2153">
                  <c:v>1979.4166666665035</c:v>
                </c:pt>
                <c:pt idx="2154">
                  <c:v>1979.4999999998367</c:v>
                </c:pt>
                <c:pt idx="2155">
                  <c:v>1979.58333333317</c:v>
                </c:pt>
                <c:pt idx="2156">
                  <c:v>1979.6666666665033</c:v>
                </c:pt>
                <c:pt idx="2157">
                  <c:v>1979.7499999998365</c:v>
                </c:pt>
                <c:pt idx="2158">
                  <c:v>1979.8333333331698</c:v>
                </c:pt>
                <c:pt idx="2159">
                  <c:v>1979.916666666503</c:v>
                </c:pt>
                <c:pt idx="2160">
                  <c:v>1979.9999999998363</c:v>
                </c:pt>
                <c:pt idx="2161">
                  <c:v>1980.0833333331695</c:v>
                </c:pt>
                <c:pt idx="2162">
                  <c:v>1980.1666666665028</c:v>
                </c:pt>
                <c:pt idx="2163">
                  <c:v>1980.2499999998361</c:v>
                </c:pt>
                <c:pt idx="2164">
                  <c:v>1980.3333333331693</c:v>
                </c:pt>
                <c:pt idx="2165">
                  <c:v>1980.4166666665026</c:v>
                </c:pt>
                <c:pt idx="2166">
                  <c:v>1980.4999999998358</c:v>
                </c:pt>
                <c:pt idx="2167">
                  <c:v>1980.5833333331691</c:v>
                </c:pt>
                <c:pt idx="2168">
                  <c:v>1980.6666666665024</c:v>
                </c:pt>
                <c:pt idx="2169">
                  <c:v>1980.7499999998356</c:v>
                </c:pt>
                <c:pt idx="2170">
                  <c:v>1980.8333333331689</c:v>
                </c:pt>
                <c:pt idx="2171">
                  <c:v>1980.9166666665021</c:v>
                </c:pt>
                <c:pt idx="2172">
                  <c:v>1980.9999999998354</c:v>
                </c:pt>
                <c:pt idx="2173">
                  <c:v>1981.0833333331686</c:v>
                </c:pt>
                <c:pt idx="2174">
                  <c:v>1981.1666666665019</c:v>
                </c:pt>
                <c:pt idx="2175">
                  <c:v>1981.2499999998352</c:v>
                </c:pt>
                <c:pt idx="2176">
                  <c:v>1981.3333333331684</c:v>
                </c:pt>
                <c:pt idx="2177">
                  <c:v>1981.4166666665017</c:v>
                </c:pt>
                <c:pt idx="2178">
                  <c:v>1981.4999999998349</c:v>
                </c:pt>
                <c:pt idx="2179">
                  <c:v>1981.5833333331682</c:v>
                </c:pt>
                <c:pt idx="2180">
                  <c:v>1981.6666666665014</c:v>
                </c:pt>
                <c:pt idx="2181">
                  <c:v>1981.7499999998347</c:v>
                </c:pt>
                <c:pt idx="2182">
                  <c:v>1981.833333333168</c:v>
                </c:pt>
                <c:pt idx="2183">
                  <c:v>1981.9166666665012</c:v>
                </c:pt>
                <c:pt idx="2184">
                  <c:v>1981.9999999998345</c:v>
                </c:pt>
                <c:pt idx="2185">
                  <c:v>1982.0833333331677</c:v>
                </c:pt>
                <c:pt idx="2186">
                  <c:v>1982.166666666501</c:v>
                </c:pt>
                <c:pt idx="2187">
                  <c:v>1982.2499999998342</c:v>
                </c:pt>
                <c:pt idx="2188">
                  <c:v>1982.3333333331675</c:v>
                </c:pt>
                <c:pt idx="2189">
                  <c:v>1982.4166666665008</c:v>
                </c:pt>
                <c:pt idx="2190">
                  <c:v>1982.499999999834</c:v>
                </c:pt>
                <c:pt idx="2191">
                  <c:v>1982.5833333331673</c:v>
                </c:pt>
                <c:pt idx="2192">
                  <c:v>1982.6666666665005</c:v>
                </c:pt>
                <c:pt idx="2193">
                  <c:v>1982.7499999998338</c:v>
                </c:pt>
                <c:pt idx="2194">
                  <c:v>1982.833333333167</c:v>
                </c:pt>
                <c:pt idx="2195">
                  <c:v>1982.9166666665003</c:v>
                </c:pt>
                <c:pt idx="2196">
                  <c:v>1982.9999999998336</c:v>
                </c:pt>
                <c:pt idx="2197">
                  <c:v>1983.0833333331668</c:v>
                </c:pt>
                <c:pt idx="2198">
                  <c:v>1983.1666666665001</c:v>
                </c:pt>
                <c:pt idx="2199">
                  <c:v>1983.2499999998333</c:v>
                </c:pt>
                <c:pt idx="2200">
                  <c:v>1983.3333333331666</c:v>
                </c:pt>
                <c:pt idx="2201">
                  <c:v>1983.4166666664999</c:v>
                </c:pt>
                <c:pt idx="2202">
                  <c:v>1983.4999999998331</c:v>
                </c:pt>
                <c:pt idx="2203">
                  <c:v>1983.5833333331664</c:v>
                </c:pt>
                <c:pt idx="2204">
                  <c:v>1983.6666666664996</c:v>
                </c:pt>
                <c:pt idx="2205">
                  <c:v>1983.7499999998329</c:v>
                </c:pt>
                <c:pt idx="2206">
                  <c:v>1983.8333333331661</c:v>
                </c:pt>
                <c:pt idx="2207">
                  <c:v>1983.9166666664994</c:v>
                </c:pt>
                <c:pt idx="2208">
                  <c:v>1983.9999999998327</c:v>
                </c:pt>
                <c:pt idx="2209">
                  <c:v>1984.0833333331659</c:v>
                </c:pt>
                <c:pt idx="2210">
                  <c:v>1984.1666666664992</c:v>
                </c:pt>
                <c:pt idx="2211">
                  <c:v>1984.2499999998324</c:v>
                </c:pt>
                <c:pt idx="2212">
                  <c:v>1984.3333333331657</c:v>
                </c:pt>
                <c:pt idx="2213">
                  <c:v>1984.4166666664989</c:v>
                </c:pt>
                <c:pt idx="2214">
                  <c:v>1984.4999999998322</c:v>
                </c:pt>
                <c:pt idx="2215">
                  <c:v>1984.5833333331655</c:v>
                </c:pt>
                <c:pt idx="2216">
                  <c:v>1984.6666666664987</c:v>
                </c:pt>
                <c:pt idx="2217">
                  <c:v>1984.749999999832</c:v>
                </c:pt>
                <c:pt idx="2218">
                  <c:v>1984.8333333331652</c:v>
                </c:pt>
                <c:pt idx="2219">
                  <c:v>1984.9166666664985</c:v>
                </c:pt>
                <c:pt idx="2220">
                  <c:v>1984.9999999998317</c:v>
                </c:pt>
                <c:pt idx="2221">
                  <c:v>1985.083333333165</c:v>
                </c:pt>
                <c:pt idx="2222">
                  <c:v>1985.1666666664983</c:v>
                </c:pt>
                <c:pt idx="2223">
                  <c:v>1985.2499999998315</c:v>
                </c:pt>
                <c:pt idx="2224">
                  <c:v>1985.3333333331648</c:v>
                </c:pt>
                <c:pt idx="2225">
                  <c:v>1985.416666666498</c:v>
                </c:pt>
                <c:pt idx="2226">
                  <c:v>1985.4999999998313</c:v>
                </c:pt>
                <c:pt idx="2227">
                  <c:v>1985.5833333331645</c:v>
                </c:pt>
                <c:pt idx="2228">
                  <c:v>1985.6666666664978</c:v>
                </c:pt>
                <c:pt idx="2229">
                  <c:v>1985.7499999998311</c:v>
                </c:pt>
                <c:pt idx="2230">
                  <c:v>1985.8333333331643</c:v>
                </c:pt>
                <c:pt idx="2231">
                  <c:v>1985.9166666664976</c:v>
                </c:pt>
                <c:pt idx="2232">
                  <c:v>1985.9999999998308</c:v>
                </c:pt>
                <c:pt idx="2233">
                  <c:v>1986.0833333331641</c:v>
                </c:pt>
                <c:pt idx="2234">
                  <c:v>1986.1666666664973</c:v>
                </c:pt>
                <c:pt idx="2235">
                  <c:v>1986.2499999998306</c:v>
                </c:pt>
                <c:pt idx="2236">
                  <c:v>1986.3333333331639</c:v>
                </c:pt>
                <c:pt idx="2237">
                  <c:v>1986.4166666664971</c:v>
                </c:pt>
                <c:pt idx="2238">
                  <c:v>1986.4999999998304</c:v>
                </c:pt>
                <c:pt idx="2239">
                  <c:v>1986.5833333331636</c:v>
                </c:pt>
                <c:pt idx="2240">
                  <c:v>1986.6666666664969</c:v>
                </c:pt>
                <c:pt idx="2241">
                  <c:v>1986.7499999998302</c:v>
                </c:pt>
                <c:pt idx="2242">
                  <c:v>1986.8333333331634</c:v>
                </c:pt>
                <c:pt idx="2243">
                  <c:v>1986.9166666664967</c:v>
                </c:pt>
                <c:pt idx="2244">
                  <c:v>1986.9999999998299</c:v>
                </c:pt>
                <c:pt idx="2245">
                  <c:v>1987.0833333331632</c:v>
                </c:pt>
                <c:pt idx="2246">
                  <c:v>1987.1666666664964</c:v>
                </c:pt>
                <c:pt idx="2247">
                  <c:v>1987.2499999998297</c:v>
                </c:pt>
                <c:pt idx="2248">
                  <c:v>1987.333333333163</c:v>
                </c:pt>
                <c:pt idx="2249">
                  <c:v>1987.4166666664962</c:v>
                </c:pt>
                <c:pt idx="2250">
                  <c:v>1987.4999999998295</c:v>
                </c:pt>
                <c:pt idx="2251">
                  <c:v>1987.5833333331627</c:v>
                </c:pt>
                <c:pt idx="2252">
                  <c:v>1987.666666666496</c:v>
                </c:pt>
                <c:pt idx="2253">
                  <c:v>1987.7499999998292</c:v>
                </c:pt>
                <c:pt idx="2254">
                  <c:v>1987.8333333331625</c:v>
                </c:pt>
                <c:pt idx="2255">
                  <c:v>1987.9166666664958</c:v>
                </c:pt>
                <c:pt idx="2256">
                  <c:v>1987.999999999829</c:v>
                </c:pt>
                <c:pt idx="2257">
                  <c:v>1988.0833333331623</c:v>
                </c:pt>
                <c:pt idx="2258">
                  <c:v>1988.1666666664955</c:v>
                </c:pt>
                <c:pt idx="2259">
                  <c:v>1988.2499999998288</c:v>
                </c:pt>
                <c:pt idx="2260">
                  <c:v>1988.333333333162</c:v>
                </c:pt>
                <c:pt idx="2261">
                  <c:v>1988.4166666664953</c:v>
                </c:pt>
                <c:pt idx="2262">
                  <c:v>1988.4999999998286</c:v>
                </c:pt>
                <c:pt idx="2263">
                  <c:v>1988.5833333331618</c:v>
                </c:pt>
                <c:pt idx="2264">
                  <c:v>1988.6666666664951</c:v>
                </c:pt>
                <c:pt idx="2265">
                  <c:v>1988.7499999998283</c:v>
                </c:pt>
                <c:pt idx="2266">
                  <c:v>1988.8333333331616</c:v>
                </c:pt>
                <c:pt idx="2267">
                  <c:v>1988.9166666664948</c:v>
                </c:pt>
                <c:pt idx="2268">
                  <c:v>1988.9999999998281</c:v>
                </c:pt>
                <c:pt idx="2269">
                  <c:v>1989.0833333331614</c:v>
                </c:pt>
                <c:pt idx="2270">
                  <c:v>1989.1666666664946</c:v>
                </c:pt>
                <c:pt idx="2271">
                  <c:v>1989.2499999998279</c:v>
                </c:pt>
                <c:pt idx="2272">
                  <c:v>1989.3333333331611</c:v>
                </c:pt>
                <c:pt idx="2273">
                  <c:v>1989.4166666664944</c:v>
                </c:pt>
                <c:pt idx="2274">
                  <c:v>1989.4999999998277</c:v>
                </c:pt>
                <c:pt idx="2275">
                  <c:v>1989.5833333331609</c:v>
                </c:pt>
                <c:pt idx="2276">
                  <c:v>1989.6666666664942</c:v>
                </c:pt>
                <c:pt idx="2277">
                  <c:v>1989.7499999998274</c:v>
                </c:pt>
                <c:pt idx="2278">
                  <c:v>1989.8333333331607</c:v>
                </c:pt>
                <c:pt idx="2279">
                  <c:v>1989.9166666664939</c:v>
                </c:pt>
                <c:pt idx="2280">
                  <c:v>1989.9999999998272</c:v>
                </c:pt>
                <c:pt idx="2281">
                  <c:v>1990.0833333331605</c:v>
                </c:pt>
                <c:pt idx="2282">
                  <c:v>1990.1666666664937</c:v>
                </c:pt>
                <c:pt idx="2283">
                  <c:v>1990.249999999827</c:v>
                </c:pt>
                <c:pt idx="2284">
                  <c:v>1990.3333333331602</c:v>
                </c:pt>
                <c:pt idx="2285">
                  <c:v>1990.4166666664935</c:v>
                </c:pt>
                <c:pt idx="2286">
                  <c:v>1990.4999999998267</c:v>
                </c:pt>
                <c:pt idx="2287">
                  <c:v>1990.58333333316</c:v>
                </c:pt>
                <c:pt idx="2288">
                  <c:v>1990.6666666664933</c:v>
                </c:pt>
                <c:pt idx="2289">
                  <c:v>1990.7499999998265</c:v>
                </c:pt>
                <c:pt idx="2290">
                  <c:v>1990.8333333331598</c:v>
                </c:pt>
                <c:pt idx="2291">
                  <c:v>1990.916666666493</c:v>
                </c:pt>
                <c:pt idx="2292">
                  <c:v>1990.9999999998263</c:v>
                </c:pt>
                <c:pt idx="2293">
                  <c:v>1991.0833333331595</c:v>
                </c:pt>
                <c:pt idx="2294">
                  <c:v>1991.1666666664928</c:v>
                </c:pt>
                <c:pt idx="2295">
                  <c:v>1991.2499999998261</c:v>
                </c:pt>
                <c:pt idx="2296">
                  <c:v>1991.3333333331593</c:v>
                </c:pt>
                <c:pt idx="2297">
                  <c:v>1991.4166666664926</c:v>
                </c:pt>
                <c:pt idx="2298">
                  <c:v>1991.4999999998258</c:v>
                </c:pt>
                <c:pt idx="2299">
                  <c:v>1991.5833333331591</c:v>
                </c:pt>
                <c:pt idx="2300">
                  <c:v>1991.6666666664923</c:v>
                </c:pt>
                <c:pt idx="2301">
                  <c:v>1991.7499999998256</c:v>
                </c:pt>
                <c:pt idx="2302">
                  <c:v>1991.8333333331589</c:v>
                </c:pt>
                <c:pt idx="2303">
                  <c:v>1991.9166666664921</c:v>
                </c:pt>
                <c:pt idx="2304">
                  <c:v>1991.9999999998254</c:v>
                </c:pt>
                <c:pt idx="2305">
                  <c:v>1992.0833333331586</c:v>
                </c:pt>
                <c:pt idx="2306">
                  <c:v>1992.1666666664919</c:v>
                </c:pt>
                <c:pt idx="2307">
                  <c:v>1992.2499999998251</c:v>
                </c:pt>
                <c:pt idx="2308">
                  <c:v>1992.3333333331584</c:v>
                </c:pt>
                <c:pt idx="2309">
                  <c:v>1992.4166666664917</c:v>
                </c:pt>
                <c:pt idx="2310">
                  <c:v>1992.4999999998249</c:v>
                </c:pt>
                <c:pt idx="2311">
                  <c:v>1992.5833333331582</c:v>
                </c:pt>
                <c:pt idx="2312">
                  <c:v>1992.6666666664914</c:v>
                </c:pt>
                <c:pt idx="2313">
                  <c:v>1992.7499999998247</c:v>
                </c:pt>
                <c:pt idx="2314">
                  <c:v>1992.833333333158</c:v>
                </c:pt>
                <c:pt idx="2315">
                  <c:v>1992.9166666664912</c:v>
                </c:pt>
                <c:pt idx="2316">
                  <c:v>1992.9999999998245</c:v>
                </c:pt>
                <c:pt idx="2317">
                  <c:v>1993.0833333331577</c:v>
                </c:pt>
                <c:pt idx="2318">
                  <c:v>1993.166666666491</c:v>
                </c:pt>
                <c:pt idx="2319">
                  <c:v>1993.2499999998242</c:v>
                </c:pt>
                <c:pt idx="2320">
                  <c:v>1993.3333333331575</c:v>
                </c:pt>
                <c:pt idx="2321">
                  <c:v>1993.4166666664908</c:v>
                </c:pt>
                <c:pt idx="2322">
                  <c:v>1993.499999999824</c:v>
                </c:pt>
                <c:pt idx="2323">
                  <c:v>1993.5833333331573</c:v>
                </c:pt>
                <c:pt idx="2324">
                  <c:v>1993.6666666664905</c:v>
                </c:pt>
                <c:pt idx="2325">
                  <c:v>1993.7499999998238</c:v>
                </c:pt>
                <c:pt idx="2326">
                  <c:v>1993.833333333157</c:v>
                </c:pt>
                <c:pt idx="2327">
                  <c:v>1993.9166666664903</c:v>
                </c:pt>
                <c:pt idx="2328">
                  <c:v>1993.9999999998236</c:v>
                </c:pt>
                <c:pt idx="2329">
                  <c:v>1994.0833333331568</c:v>
                </c:pt>
                <c:pt idx="2330">
                  <c:v>1994.1666666664901</c:v>
                </c:pt>
                <c:pt idx="2331">
                  <c:v>1994.2499999998233</c:v>
                </c:pt>
                <c:pt idx="2332">
                  <c:v>1994.3333333331566</c:v>
                </c:pt>
                <c:pt idx="2333">
                  <c:v>1994.4166666664898</c:v>
                </c:pt>
                <c:pt idx="2334">
                  <c:v>1994.4999999998231</c:v>
                </c:pt>
                <c:pt idx="2335">
                  <c:v>1994.5833333331564</c:v>
                </c:pt>
                <c:pt idx="2336">
                  <c:v>1994.6666666664896</c:v>
                </c:pt>
                <c:pt idx="2337">
                  <c:v>1994.7499999998229</c:v>
                </c:pt>
                <c:pt idx="2338">
                  <c:v>1994.8333333331561</c:v>
                </c:pt>
                <c:pt idx="2339">
                  <c:v>1994.9166666664894</c:v>
                </c:pt>
                <c:pt idx="2340">
                  <c:v>1994.9999999998226</c:v>
                </c:pt>
                <c:pt idx="2341">
                  <c:v>1995.0833333331559</c:v>
                </c:pt>
                <c:pt idx="2342">
                  <c:v>1995.1666666664892</c:v>
                </c:pt>
                <c:pt idx="2343">
                  <c:v>1995.2499999998224</c:v>
                </c:pt>
                <c:pt idx="2344">
                  <c:v>1995.3333333331557</c:v>
                </c:pt>
                <c:pt idx="2345">
                  <c:v>1995.4166666664889</c:v>
                </c:pt>
                <c:pt idx="2346">
                  <c:v>1995.4999999998222</c:v>
                </c:pt>
                <c:pt idx="2347">
                  <c:v>1995.5833333331555</c:v>
                </c:pt>
                <c:pt idx="2348">
                  <c:v>1995.6666666664887</c:v>
                </c:pt>
                <c:pt idx="2349">
                  <c:v>1995.749999999822</c:v>
                </c:pt>
                <c:pt idx="2350">
                  <c:v>1995.8333333331552</c:v>
                </c:pt>
                <c:pt idx="2351">
                  <c:v>1995.9166666664885</c:v>
                </c:pt>
                <c:pt idx="2352">
                  <c:v>1995.9999999998217</c:v>
                </c:pt>
                <c:pt idx="2353">
                  <c:v>1996.083333333155</c:v>
                </c:pt>
                <c:pt idx="2354">
                  <c:v>1996.1666666664883</c:v>
                </c:pt>
                <c:pt idx="2355">
                  <c:v>1996.2499999998215</c:v>
                </c:pt>
                <c:pt idx="2356">
                  <c:v>1996.3333333331548</c:v>
                </c:pt>
                <c:pt idx="2357">
                  <c:v>1996.416666666488</c:v>
                </c:pt>
                <c:pt idx="2358">
                  <c:v>1996.4999999998213</c:v>
                </c:pt>
                <c:pt idx="2359">
                  <c:v>1996.5833333331545</c:v>
                </c:pt>
                <c:pt idx="2360">
                  <c:v>1996.6666666664878</c:v>
                </c:pt>
                <c:pt idx="2361">
                  <c:v>1996.7499999998211</c:v>
                </c:pt>
                <c:pt idx="2362">
                  <c:v>1996.8333333331543</c:v>
                </c:pt>
                <c:pt idx="2363">
                  <c:v>1996.9166666664876</c:v>
                </c:pt>
                <c:pt idx="2364">
                  <c:v>1996.9999999998208</c:v>
                </c:pt>
                <c:pt idx="2365">
                  <c:v>1997.0833333331541</c:v>
                </c:pt>
                <c:pt idx="2366">
                  <c:v>1997.1666666664873</c:v>
                </c:pt>
                <c:pt idx="2367">
                  <c:v>1997.2499999998206</c:v>
                </c:pt>
                <c:pt idx="2368">
                  <c:v>1997.3333333331539</c:v>
                </c:pt>
                <c:pt idx="2369">
                  <c:v>1997.4166666664871</c:v>
                </c:pt>
                <c:pt idx="2370">
                  <c:v>1997.4999999998204</c:v>
                </c:pt>
                <c:pt idx="2371">
                  <c:v>1997.5833333331536</c:v>
                </c:pt>
                <c:pt idx="2372">
                  <c:v>1997.6666666664869</c:v>
                </c:pt>
                <c:pt idx="2373">
                  <c:v>1997.7499999998201</c:v>
                </c:pt>
                <c:pt idx="2374">
                  <c:v>1997.8333333331534</c:v>
                </c:pt>
                <c:pt idx="2375">
                  <c:v>1997.9166666664867</c:v>
                </c:pt>
                <c:pt idx="2376">
                  <c:v>1997.9999999998199</c:v>
                </c:pt>
                <c:pt idx="2377">
                  <c:v>1998.0833333331532</c:v>
                </c:pt>
                <c:pt idx="2378">
                  <c:v>1998.1666666664864</c:v>
                </c:pt>
                <c:pt idx="2379">
                  <c:v>1998.2499999998197</c:v>
                </c:pt>
                <c:pt idx="2380">
                  <c:v>1998.333333333153</c:v>
                </c:pt>
                <c:pt idx="2381">
                  <c:v>1998.4166666664862</c:v>
                </c:pt>
                <c:pt idx="2382">
                  <c:v>1998.4999999998195</c:v>
                </c:pt>
                <c:pt idx="2383">
                  <c:v>1998.5833333331527</c:v>
                </c:pt>
                <c:pt idx="2384">
                  <c:v>1998.666666666486</c:v>
                </c:pt>
                <c:pt idx="2385">
                  <c:v>1998.7499999998192</c:v>
                </c:pt>
                <c:pt idx="2386">
                  <c:v>1998.8333333331525</c:v>
                </c:pt>
                <c:pt idx="2387">
                  <c:v>1998.9166666664858</c:v>
                </c:pt>
                <c:pt idx="2388">
                  <c:v>1998.999999999819</c:v>
                </c:pt>
                <c:pt idx="2389">
                  <c:v>1999.0833333331523</c:v>
                </c:pt>
                <c:pt idx="2390">
                  <c:v>1999.1666666664855</c:v>
                </c:pt>
                <c:pt idx="2391">
                  <c:v>1999.2499999998188</c:v>
                </c:pt>
                <c:pt idx="2392">
                  <c:v>1999.333333333152</c:v>
                </c:pt>
                <c:pt idx="2393">
                  <c:v>1999.4166666664853</c:v>
                </c:pt>
                <c:pt idx="2394">
                  <c:v>1999.4999999998186</c:v>
                </c:pt>
                <c:pt idx="2395">
                  <c:v>1999.5833333331518</c:v>
                </c:pt>
                <c:pt idx="2396">
                  <c:v>1999.6666666664851</c:v>
                </c:pt>
                <c:pt idx="2397">
                  <c:v>1999.7499999998183</c:v>
                </c:pt>
                <c:pt idx="2398">
                  <c:v>1999.8333333331516</c:v>
                </c:pt>
                <c:pt idx="2399">
                  <c:v>1999.9166666664848</c:v>
                </c:pt>
                <c:pt idx="2400">
                  <c:v>1999.9999999998181</c:v>
                </c:pt>
                <c:pt idx="2401">
                  <c:v>2000.0833333331514</c:v>
                </c:pt>
                <c:pt idx="2402">
                  <c:v>2000.1666666664846</c:v>
                </c:pt>
                <c:pt idx="2403">
                  <c:v>2000.2499999998179</c:v>
                </c:pt>
                <c:pt idx="2404">
                  <c:v>2000.3333333331511</c:v>
                </c:pt>
                <c:pt idx="2405">
                  <c:v>2000.4166666664844</c:v>
                </c:pt>
                <c:pt idx="2406">
                  <c:v>2000.4999999998176</c:v>
                </c:pt>
                <c:pt idx="2407">
                  <c:v>2000.5833333331509</c:v>
                </c:pt>
                <c:pt idx="2408">
                  <c:v>2000.6666666664842</c:v>
                </c:pt>
                <c:pt idx="2409">
                  <c:v>2000.7499999998174</c:v>
                </c:pt>
                <c:pt idx="2410">
                  <c:v>2000.8333333331507</c:v>
                </c:pt>
                <c:pt idx="2411">
                  <c:v>2000.9166666664839</c:v>
                </c:pt>
                <c:pt idx="2412">
                  <c:v>2000.9999999998172</c:v>
                </c:pt>
                <c:pt idx="2413">
                  <c:v>2001.0833333331504</c:v>
                </c:pt>
                <c:pt idx="2414">
                  <c:v>2001.1666666664837</c:v>
                </c:pt>
                <c:pt idx="2415">
                  <c:v>2001.249999999817</c:v>
                </c:pt>
                <c:pt idx="2416">
                  <c:v>2001.3333333331502</c:v>
                </c:pt>
                <c:pt idx="2417">
                  <c:v>2001.4166666664835</c:v>
                </c:pt>
                <c:pt idx="2418">
                  <c:v>2001.4999999998167</c:v>
                </c:pt>
                <c:pt idx="2419">
                  <c:v>2001.58333333315</c:v>
                </c:pt>
                <c:pt idx="2420">
                  <c:v>2001.6666666664833</c:v>
                </c:pt>
                <c:pt idx="2421">
                  <c:v>2001.7499999998165</c:v>
                </c:pt>
                <c:pt idx="2422">
                  <c:v>2001.8333333331498</c:v>
                </c:pt>
                <c:pt idx="2423">
                  <c:v>2001.916666666483</c:v>
                </c:pt>
                <c:pt idx="2424">
                  <c:v>2001.9999999998163</c:v>
                </c:pt>
                <c:pt idx="2425">
                  <c:v>2002.0833333331495</c:v>
                </c:pt>
                <c:pt idx="2426">
                  <c:v>2002.1666666664828</c:v>
                </c:pt>
                <c:pt idx="2427">
                  <c:v>2002.2499999998161</c:v>
                </c:pt>
                <c:pt idx="2428">
                  <c:v>2002.3333333331493</c:v>
                </c:pt>
                <c:pt idx="2429">
                  <c:v>2002.4166666664826</c:v>
                </c:pt>
                <c:pt idx="2430">
                  <c:v>2002.4999999998158</c:v>
                </c:pt>
                <c:pt idx="2431">
                  <c:v>2002.5833333331491</c:v>
                </c:pt>
                <c:pt idx="2432">
                  <c:v>2002.6666666664823</c:v>
                </c:pt>
                <c:pt idx="2433">
                  <c:v>2002.7499999998156</c:v>
                </c:pt>
                <c:pt idx="2434">
                  <c:v>2002.8333333331489</c:v>
                </c:pt>
                <c:pt idx="2435">
                  <c:v>2002.9166666664821</c:v>
                </c:pt>
                <c:pt idx="2436">
                  <c:v>2002.9999999998154</c:v>
                </c:pt>
                <c:pt idx="2437">
                  <c:v>2003.0833333331486</c:v>
                </c:pt>
                <c:pt idx="2438">
                  <c:v>2003.1666666664819</c:v>
                </c:pt>
                <c:pt idx="2439">
                  <c:v>2003.2499999998151</c:v>
                </c:pt>
                <c:pt idx="2440">
                  <c:v>2003.3333333331484</c:v>
                </c:pt>
                <c:pt idx="2441">
                  <c:v>2003.4166666664817</c:v>
                </c:pt>
                <c:pt idx="2442">
                  <c:v>2003.4999999998149</c:v>
                </c:pt>
                <c:pt idx="2443">
                  <c:v>2003.5833333331482</c:v>
                </c:pt>
                <c:pt idx="2444">
                  <c:v>2003.6666666664814</c:v>
                </c:pt>
                <c:pt idx="2445">
                  <c:v>2003.7499999998147</c:v>
                </c:pt>
                <c:pt idx="2446">
                  <c:v>2003.8333333331479</c:v>
                </c:pt>
                <c:pt idx="2447">
                  <c:v>2003.9166666664812</c:v>
                </c:pt>
                <c:pt idx="2448">
                  <c:v>2003.9999999998145</c:v>
                </c:pt>
                <c:pt idx="2449">
                  <c:v>2004.0833333331477</c:v>
                </c:pt>
                <c:pt idx="2450">
                  <c:v>2004.166666666481</c:v>
                </c:pt>
                <c:pt idx="2451">
                  <c:v>2004.2499999998142</c:v>
                </c:pt>
                <c:pt idx="2452">
                  <c:v>2004.3333333331475</c:v>
                </c:pt>
                <c:pt idx="2453">
                  <c:v>2004.4166666664808</c:v>
                </c:pt>
                <c:pt idx="2454">
                  <c:v>2004.499999999814</c:v>
                </c:pt>
                <c:pt idx="2455">
                  <c:v>2004.5833333331473</c:v>
                </c:pt>
                <c:pt idx="2456">
                  <c:v>2004.6666666664805</c:v>
                </c:pt>
                <c:pt idx="2457">
                  <c:v>2004.7499999998138</c:v>
                </c:pt>
                <c:pt idx="2458">
                  <c:v>2004.833333333147</c:v>
                </c:pt>
                <c:pt idx="2459">
                  <c:v>2004.9166666664803</c:v>
                </c:pt>
                <c:pt idx="2460">
                  <c:v>2004.9999999998136</c:v>
                </c:pt>
                <c:pt idx="2461">
                  <c:v>2005.0833333331468</c:v>
                </c:pt>
                <c:pt idx="2462">
                  <c:v>2005.1666666664801</c:v>
                </c:pt>
                <c:pt idx="2463">
                  <c:v>2005.2499999998133</c:v>
                </c:pt>
                <c:pt idx="2464">
                  <c:v>2005.3333333331466</c:v>
                </c:pt>
                <c:pt idx="2465">
                  <c:v>2005.4166666664798</c:v>
                </c:pt>
                <c:pt idx="2466">
                  <c:v>2005.4999999998131</c:v>
                </c:pt>
                <c:pt idx="2467">
                  <c:v>2005.5833333331464</c:v>
                </c:pt>
                <c:pt idx="2468">
                  <c:v>2005.6666666664796</c:v>
                </c:pt>
                <c:pt idx="2469">
                  <c:v>2005.7499999998129</c:v>
                </c:pt>
                <c:pt idx="2470">
                  <c:v>2005.8333333331461</c:v>
                </c:pt>
                <c:pt idx="2471">
                  <c:v>2005.9166666664794</c:v>
                </c:pt>
                <c:pt idx="2472">
                  <c:v>2005.9999999998126</c:v>
                </c:pt>
                <c:pt idx="2473">
                  <c:v>2006.0833333331459</c:v>
                </c:pt>
                <c:pt idx="2474">
                  <c:v>2006.1666666664792</c:v>
                </c:pt>
                <c:pt idx="2475">
                  <c:v>2006.2499999998124</c:v>
                </c:pt>
                <c:pt idx="2476">
                  <c:v>2006.3333333331457</c:v>
                </c:pt>
                <c:pt idx="2477">
                  <c:v>2006.4166666664789</c:v>
                </c:pt>
                <c:pt idx="2478">
                  <c:v>2006.4999999998122</c:v>
                </c:pt>
                <c:pt idx="2479">
                  <c:v>2006.5833333331454</c:v>
                </c:pt>
                <c:pt idx="2480">
                  <c:v>2006.6666666664787</c:v>
                </c:pt>
                <c:pt idx="2481">
                  <c:v>2006.749999999812</c:v>
                </c:pt>
                <c:pt idx="2482">
                  <c:v>2006.8333333331452</c:v>
                </c:pt>
                <c:pt idx="2483">
                  <c:v>2006.9166666664785</c:v>
                </c:pt>
                <c:pt idx="2484">
                  <c:v>2006.9999999998117</c:v>
                </c:pt>
                <c:pt idx="2485">
                  <c:v>2007.083333333145</c:v>
                </c:pt>
                <c:pt idx="2486">
                  <c:v>2007.1666666664782</c:v>
                </c:pt>
                <c:pt idx="2487">
                  <c:v>2007.2499999998115</c:v>
                </c:pt>
                <c:pt idx="2488">
                  <c:v>2007.3333333331448</c:v>
                </c:pt>
                <c:pt idx="2489">
                  <c:v>2007.416666666478</c:v>
                </c:pt>
                <c:pt idx="2490">
                  <c:v>2007.4999999998113</c:v>
                </c:pt>
                <c:pt idx="2491">
                  <c:v>2007.5833333331445</c:v>
                </c:pt>
                <c:pt idx="2492">
                  <c:v>2007.6666666664778</c:v>
                </c:pt>
                <c:pt idx="2493">
                  <c:v>2007.7499999998111</c:v>
                </c:pt>
                <c:pt idx="2494">
                  <c:v>2007.8333333331443</c:v>
                </c:pt>
                <c:pt idx="2495">
                  <c:v>2007.9166666664776</c:v>
                </c:pt>
                <c:pt idx="2496">
                  <c:v>2007.9999999998108</c:v>
                </c:pt>
                <c:pt idx="2497">
                  <c:v>2008.0833333331441</c:v>
                </c:pt>
                <c:pt idx="2498">
                  <c:v>2008.1666666664773</c:v>
                </c:pt>
                <c:pt idx="2499">
                  <c:v>2008.2499999998106</c:v>
                </c:pt>
                <c:pt idx="2500">
                  <c:v>2008.3333333331439</c:v>
                </c:pt>
                <c:pt idx="2501">
                  <c:v>2008.4166666664771</c:v>
                </c:pt>
                <c:pt idx="2502">
                  <c:v>2008.4999999998104</c:v>
                </c:pt>
                <c:pt idx="2503">
                  <c:v>2008.5833333331436</c:v>
                </c:pt>
                <c:pt idx="2504">
                  <c:v>2008.6666666664769</c:v>
                </c:pt>
                <c:pt idx="2505">
                  <c:v>2008.7499999998101</c:v>
                </c:pt>
                <c:pt idx="2506">
                  <c:v>2008.8333333331434</c:v>
                </c:pt>
                <c:pt idx="2507">
                  <c:v>2008.9166666664767</c:v>
                </c:pt>
                <c:pt idx="2508">
                  <c:v>2008.9999999998099</c:v>
                </c:pt>
                <c:pt idx="2509">
                  <c:v>2009.0833333331432</c:v>
                </c:pt>
                <c:pt idx="2510">
                  <c:v>2009.1666666664764</c:v>
                </c:pt>
                <c:pt idx="2511">
                  <c:v>2009.2499999998097</c:v>
                </c:pt>
                <c:pt idx="2512">
                  <c:v>2009.3333333331429</c:v>
                </c:pt>
                <c:pt idx="2513">
                  <c:v>2009.4166666664762</c:v>
                </c:pt>
                <c:pt idx="2514">
                  <c:v>2009.4999999998095</c:v>
                </c:pt>
                <c:pt idx="2515">
                  <c:v>2009.5833333331427</c:v>
                </c:pt>
                <c:pt idx="2516">
                  <c:v>2009.666666666476</c:v>
                </c:pt>
                <c:pt idx="2517">
                  <c:v>2009.7499999998092</c:v>
                </c:pt>
                <c:pt idx="2518">
                  <c:v>2009.8333333331425</c:v>
                </c:pt>
                <c:pt idx="2519">
                  <c:v>2009.9166666664757</c:v>
                </c:pt>
                <c:pt idx="2520">
                  <c:v>2009.999999999809</c:v>
                </c:pt>
                <c:pt idx="2521">
                  <c:v>2010.0833333331423</c:v>
                </c:pt>
                <c:pt idx="2522">
                  <c:v>2010.1666666664755</c:v>
                </c:pt>
                <c:pt idx="2523">
                  <c:v>2010.2499999998088</c:v>
                </c:pt>
                <c:pt idx="2524">
                  <c:v>2010.333333333142</c:v>
                </c:pt>
                <c:pt idx="2525">
                  <c:v>2010.4166666664753</c:v>
                </c:pt>
                <c:pt idx="2526">
                  <c:v>2010.4999999998086</c:v>
                </c:pt>
                <c:pt idx="2527">
                  <c:v>2010.5833333331418</c:v>
                </c:pt>
                <c:pt idx="2528">
                  <c:v>2010.6666666664751</c:v>
                </c:pt>
                <c:pt idx="2529">
                  <c:v>2010.7499999998083</c:v>
                </c:pt>
                <c:pt idx="2530">
                  <c:v>2010.8333333331416</c:v>
                </c:pt>
                <c:pt idx="2531">
                  <c:v>2010.9166666664748</c:v>
                </c:pt>
                <c:pt idx="2532">
                  <c:v>2010.9999999998081</c:v>
                </c:pt>
                <c:pt idx="2533">
                  <c:v>2011.0833333331414</c:v>
                </c:pt>
                <c:pt idx="2534">
                  <c:v>2011.1666666664746</c:v>
                </c:pt>
                <c:pt idx="2535">
                  <c:v>2011.2499999998079</c:v>
                </c:pt>
                <c:pt idx="2536">
                  <c:v>2011.3333333331411</c:v>
                </c:pt>
                <c:pt idx="2537">
                  <c:v>2011.4166666664744</c:v>
                </c:pt>
                <c:pt idx="2538">
                  <c:v>2011.4999999998076</c:v>
                </c:pt>
                <c:pt idx="2539">
                  <c:v>2011.5833333331409</c:v>
                </c:pt>
                <c:pt idx="2540">
                  <c:v>2011.6666666664742</c:v>
                </c:pt>
                <c:pt idx="2541">
                  <c:v>2011.7499999998074</c:v>
                </c:pt>
                <c:pt idx="2542">
                  <c:v>2011.8333333331407</c:v>
                </c:pt>
                <c:pt idx="2543">
                  <c:v>2011.9166666664739</c:v>
                </c:pt>
                <c:pt idx="2544">
                  <c:v>2011.9999999998072</c:v>
                </c:pt>
                <c:pt idx="2545">
                  <c:v>2012.0833333331404</c:v>
                </c:pt>
                <c:pt idx="2546">
                  <c:v>2012.1666666664737</c:v>
                </c:pt>
                <c:pt idx="2547">
                  <c:v>2012.249999999807</c:v>
                </c:pt>
                <c:pt idx="2548">
                  <c:v>2012.3333333331402</c:v>
                </c:pt>
                <c:pt idx="2549">
                  <c:v>2012.4166666664735</c:v>
                </c:pt>
                <c:pt idx="2550">
                  <c:v>2012.4999999998067</c:v>
                </c:pt>
                <c:pt idx="2551">
                  <c:v>2012.58333333314</c:v>
                </c:pt>
                <c:pt idx="2552">
                  <c:v>2012.6666666664732</c:v>
                </c:pt>
                <c:pt idx="2553">
                  <c:v>2012.7499999998065</c:v>
                </c:pt>
                <c:pt idx="2554">
                  <c:v>2012.8333333331398</c:v>
                </c:pt>
                <c:pt idx="2555">
                  <c:v>2012.916666666473</c:v>
                </c:pt>
                <c:pt idx="2556">
                  <c:v>2012.9999999998063</c:v>
                </c:pt>
                <c:pt idx="2557">
                  <c:v>2013.0833333331395</c:v>
                </c:pt>
                <c:pt idx="2558">
                  <c:v>2013.1666666664728</c:v>
                </c:pt>
                <c:pt idx="2559">
                  <c:v>2013.2499999998061</c:v>
                </c:pt>
                <c:pt idx="2560">
                  <c:v>2013.3333333331393</c:v>
                </c:pt>
                <c:pt idx="2561">
                  <c:v>2013.4166666664726</c:v>
                </c:pt>
                <c:pt idx="2562">
                  <c:v>2013.4999999998058</c:v>
                </c:pt>
                <c:pt idx="2563">
                  <c:v>2013.5833333331391</c:v>
                </c:pt>
                <c:pt idx="2564">
                  <c:v>2013.6666666664723</c:v>
                </c:pt>
                <c:pt idx="2565">
                  <c:v>2013.7499999998056</c:v>
                </c:pt>
                <c:pt idx="2566">
                  <c:v>2013.8333333331389</c:v>
                </c:pt>
                <c:pt idx="2567">
                  <c:v>2013.9166666664721</c:v>
                </c:pt>
                <c:pt idx="2568">
                  <c:v>2013.9999999998054</c:v>
                </c:pt>
                <c:pt idx="2569">
                  <c:v>2014.0833333331386</c:v>
                </c:pt>
                <c:pt idx="2570">
                  <c:v>2014.1666666664719</c:v>
                </c:pt>
                <c:pt idx="2571">
                  <c:v>2014.2499999998051</c:v>
                </c:pt>
                <c:pt idx="2572">
                  <c:v>2014.3333333331384</c:v>
                </c:pt>
                <c:pt idx="2573">
                  <c:v>2014.4166666664717</c:v>
                </c:pt>
                <c:pt idx="2574">
                  <c:v>2014.4999999998049</c:v>
                </c:pt>
                <c:pt idx="2575">
                  <c:v>2014.5833333331382</c:v>
                </c:pt>
                <c:pt idx="2576">
                  <c:v>2014.6666666664714</c:v>
                </c:pt>
                <c:pt idx="2577">
                  <c:v>2014.7499999998047</c:v>
                </c:pt>
                <c:pt idx="2578">
                  <c:v>2014.8333333331379</c:v>
                </c:pt>
                <c:pt idx="2579">
                  <c:v>2014.9166666664712</c:v>
                </c:pt>
                <c:pt idx="2580">
                  <c:v>2014.9999999998045</c:v>
                </c:pt>
                <c:pt idx="2581">
                  <c:v>2015.0833333331377</c:v>
                </c:pt>
                <c:pt idx="2582">
                  <c:v>2015.166666666471</c:v>
                </c:pt>
                <c:pt idx="2583">
                  <c:v>2015.2499999998042</c:v>
                </c:pt>
                <c:pt idx="2584">
                  <c:v>2015.3333333331375</c:v>
                </c:pt>
                <c:pt idx="2585">
                  <c:v>2015.4166666664707</c:v>
                </c:pt>
                <c:pt idx="2586">
                  <c:v>2015.499999999804</c:v>
                </c:pt>
                <c:pt idx="2587">
                  <c:v>2015.5833333331373</c:v>
                </c:pt>
                <c:pt idx="2588">
                  <c:v>2015.6666666664705</c:v>
                </c:pt>
                <c:pt idx="2589">
                  <c:v>2015.7499999998038</c:v>
                </c:pt>
                <c:pt idx="2590">
                  <c:v>2015.833333333137</c:v>
                </c:pt>
                <c:pt idx="2591">
                  <c:v>2015.9166666664703</c:v>
                </c:pt>
                <c:pt idx="2592">
                  <c:v>2015.9999999998035</c:v>
                </c:pt>
                <c:pt idx="2593">
                  <c:v>2016.0833333331368</c:v>
                </c:pt>
                <c:pt idx="2594">
                  <c:v>2016.1666666664701</c:v>
                </c:pt>
                <c:pt idx="2595">
                  <c:v>2016.2499999998033</c:v>
                </c:pt>
                <c:pt idx="2596">
                  <c:v>2016.3333333331366</c:v>
                </c:pt>
                <c:pt idx="2597">
                  <c:v>2016.4166666664698</c:v>
                </c:pt>
                <c:pt idx="2598">
                  <c:v>2016.4999999998031</c:v>
                </c:pt>
                <c:pt idx="2599">
                  <c:v>2016.5833333331364</c:v>
                </c:pt>
                <c:pt idx="2600">
                  <c:v>2016.6666666664696</c:v>
                </c:pt>
                <c:pt idx="2601">
                  <c:v>2016.7499999998029</c:v>
                </c:pt>
                <c:pt idx="2602">
                  <c:v>2016.8333333331361</c:v>
                </c:pt>
                <c:pt idx="2603">
                  <c:v>2016.9166666664694</c:v>
                </c:pt>
                <c:pt idx="2604">
                  <c:v>2016.9999999998026</c:v>
                </c:pt>
                <c:pt idx="2605">
                  <c:v>2017.0833333331359</c:v>
                </c:pt>
                <c:pt idx="2606">
                  <c:v>2017.1666666664692</c:v>
                </c:pt>
                <c:pt idx="2607">
                  <c:v>2017.2499999998024</c:v>
                </c:pt>
                <c:pt idx="2608">
                  <c:v>2017.3333333331357</c:v>
                </c:pt>
                <c:pt idx="2609">
                  <c:v>2017.4166666664689</c:v>
                </c:pt>
                <c:pt idx="2610">
                  <c:v>2017.4999999998022</c:v>
                </c:pt>
                <c:pt idx="2611">
                  <c:v>2017.5833333331354</c:v>
                </c:pt>
                <c:pt idx="2612">
                  <c:v>2017.6666666664687</c:v>
                </c:pt>
                <c:pt idx="2613">
                  <c:v>2017.749999999802</c:v>
                </c:pt>
                <c:pt idx="2614">
                  <c:v>2017.8333333331352</c:v>
                </c:pt>
                <c:pt idx="2615">
                  <c:v>2017.9166666664685</c:v>
                </c:pt>
                <c:pt idx="2616">
                  <c:v>2017.9999999998017</c:v>
                </c:pt>
                <c:pt idx="2617">
                  <c:v>2018.083333333135</c:v>
                </c:pt>
                <c:pt idx="2618">
                  <c:v>2018.1666666664682</c:v>
                </c:pt>
                <c:pt idx="2619">
                  <c:v>2018.2499999998015</c:v>
                </c:pt>
                <c:pt idx="2620">
                  <c:v>2018.3333333331348</c:v>
                </c:pt>
                <c:pt idx="2621">
                  <c:v>2018.416666666468</c:v>
                </c:pt>
                <c:pt idx="2622">
                  <c:v>2018.4999999998013</c:v>
                </c:pt>
                <c:pt idx="2623">
                  <c:v>2018.5833333331345</c:v>
                </c:pt>
                <c:pt idx="2624">
                  <c:v>2018.6666666664678</c:v>
                </c:pt>
                <c:pt idx="2625">
                  <c:v>2018.749999999801</c:v>
                </c:pt>
                <c:pt idx="2626">
                  <c:v>2018.8333333331343</c:v>
                </c:pt>
                <c:pt idx="2627">
                  <c:v>2018.9166666664676</c:v>
                </c:pt>
                <c:pt idx="2628">
                  <c:v>2018.9999999998008</c:v>
                </c:pt>
                <c:pt idx="2629">
                  <c:v>2019.0833333331341</c:v>
                </c:pt>
                <c:pt idx="2630">
                  <c:v>2019.1666666664673</c:v>
                </c:pt>
                <c:pt idx="2631">
                  <c:v>2019.2499999998006</c:v>
                </c:pt>
                <c:pt idx="2632">
                  <c:v>2019.3333333331339</c:v>
                </c:pt>
                <c:pt idx="2633">
                  <c:v>2019.4166666664671</c:v>
                </c:pt>
                <c:pt idx="2634">
                  <c:v>2019.4999999998004</c:v>
                </c:pt>
                <c:pt idx="2635">
                  <c:v>2019.5833333331336</c:v>
                </c:pt>
                <c:pt idx="2636">
                  <c:v>2019.6666666664669</c:v>
                </c:pt>
                <c:pt idx="2637">
                  <c:v>2019.7499999998001</c:v>
                </c:pt>
                <c:pt idx="2638">
                  <c:v>2019.8333333331334</c:v>
                </c:pt>
                <c:pt idx="2639">
                  <c:v>2019.9166666664667</c:v>
                </c:pt>
                <c:pt idx="2640">
                  <c:v>2019.9999999997999</c:v>
                </c:pt>
                <c:pt idx="2641">
                  <c:v>2020.0833333331332</c:v>
                </c:pt>
                <c:pt idx="2642">
                  <c:v>2020.1666666664664</c:v>
                </c:pt>
                <c:pt idx="2643">
                  <c:v>2020.2499999997997</c:v>
                </c:pt>
                <c:pt idx="2644">
                  <c:v>2020.3333333331329</c:v>
                </c:pt>
                <c:pt idx="2645">
                  <c:v>2020.4166666664662</c:v>
                </c:pt>
                <c:pt idx="2646">
                  <c:v>2020.4999999997995</c:v>
                </c:pt>
                <c:pt idx="2647">
                  <c:v>2020.5833333331327</c:v>
                </c:pt>
                <c:pt idx="2648">
                  <c:v>2020.666666666466</c:v>
                </c:pt>
                <c:pt idx="2649">
                  <c:v>2020.7499999997992</c:v>
                </c:pt>
                <c:pt idx="2650">
                  <c:v>2020.8333333331325</c:v>
                </c:pt>
                <c:pt idx="2651">
                  <c:v>2020.9166666664657</c:v>
                </c:pt>
                <c:pt idx="2652">
                  <c:v>2020.999999999799</c:v>
                </c:pt>
                <c:pt idx="2653">
                  <c:v>2021.0833333331323</c:v>
                </c:pt>
                <c:pt idx="2654">
                  <c:v>2021.1666666664655</c:v>
                </c:pt>
                <c:pt idx="2655">
                  <c:v>2021.2499999997988</c:v>
                </c:pt>
                <c:pt idx="2656">
                  <c:v>2021.333333333132</c:v>
                </c:pt>
                <c:pt idx="2657">
                  <c:v>2021.4166666664653</c:v>
                </c:pt>
                <c:pt idx="2658">
                  <c:v>2021.4999999997985</c:v>
                </c:pt>
                <c:pt idx="2659">
                  <c:v>2021.5833333331318</c:v>
                </c:pt>
                <c:pt idx="2660">
                  <c:v>2021.6666666664651</c:v>
                </c:pt>
                <c:pt idx="2661">
                  <c:v>2021.7499999997983</c:v>
                </c:pt>
                <c:pt idx="2662">
                  <c:v>2021.8333333331316</c:v>
                </c:pt>
                <c:pt idx="2663">
                  <c:v>2021.9166666664648</c:v>
                </c:pt>
                <c:pt idx="2664">
                  <c:v>2021.9999999997981</c:v>
                </c:pt>
                <c:pt idx="2665">
                  <c:v>2022.0833333331313</c:v>
                </c:pt>
                <c:pt idx="2666">
                  <c:v>2022.1666666664646</c:v>
                </c:pt>
                <c:pt idx="2667">
                  <c:v>2022.2499999997979</c:v>
                </c:pt>
                <c:pt idx="2668">
                  <c:v>2022.3333333331311</c:v>
                </c:pt>
                <c:pt idx="2669">
                  <c:v>2022.4166666664644</c:v>
                </c:pt>
                <c:pt idx="2670">
                  <c:v>2022.4999999997976</c:v>
                </c:pt>
                <c:pt idx="2671">
                  <c:v>2022.5833333331309</c:v>
                </c:pt>
                <c:pt idx="2672">
                  <c:v>2022.6666666664642</c:v>
                </c:pt>
                <c:pt idx="2673">
                  <c:v>2022.7499999997974</c:v>
                </c:pt>
                <c:pt idx="2674">
                  <c:v>2022.8333333331307</c:v>
                </c:pt>
                <c:pt idx="2675">
                  <c:v>2022.9166666664639</c:v>
                </c:pt>
                <c:pt idx="2676">
                  <c:v>2022.9999999997972</c:v>
                </c:pt>
                <c:pt idx="2677">
                  <c:v>2023.0833333331304</c:v>
                </c:pt>
                <c:pt idx="2678">
                  <c:v>2023.1666666664637</c:v>
                </c:pt>
                <c:pt idx="2679">
                  <c:v>2023.249999999797</c:v>
                </c:pt>
                <c:pt idx="2680">
                  <c:v>2023.3333333331302</c:v>
                </c:pt>
                <c:pt idx="2681">
                  <c:v>2023.4166666664635</c:v>
                </c:pt>
                <c:pt idx="2682">
                  <c:v>2023.4999999997967</c:v>
                </c:pt>
                <c:pt idx="2683">
                  <c:v>2023.58333333313</c:v>
                </c:pt>
                <c:pt idx="2684">
                  <c:v>2023.6666666664632</c:v>
                </c:pt>
                <c:pt idx="2685">
                  <c:v>2023.7499999997965</c:v>
                </c:pt>
                <c:pt idx="2686">
                  <c:v>2023.8333333331298</c:v>
                </c:pt>
                <c:pt idx="2687">
                  <c:v>2023.916666666463</c:v>
                </c:pt>
                <c:pt idx="2688">
                  <c:v>2023.9999999997963</c:v>
                </c:pt>
                <c:pt idx="2689">
                  <c:v>2024.0833333331295</c:v>
                </c:pt>
                <c:pt idx="2690">
                  <c:v>2024.1666666664628</c:v>
                </c:pt>
                <c:pt idx="2691">
                  <c:v>2024.249999999796</c:v>
                </c:pt>
                <c:pt idx="2692">
                  <c:v>2024.3333333331293</c:v>
                </c:pt>
                <c:pt idx="2693">
                  <c:v>2024.4166666664626</c:v>
                </c:pt>
                <c:pt idx="2694">
                  <c:v>2024.4999999997958</c:v>
                </c:pt>
                <c:pt idx="2695">
                  <c:v>2024.5833333331291</c:v>
                </c:pt>
                <c:pt idx="2696">
                  <c:v>2024.6666666664623</c:v>
                </c:pt>
                <c:pt idx="2697">
                  <c:v>2024.7499999997956</c:v>
                </c:pt>
                <c:pt idx="2698">
                  <c:v>2024.8333333331288</c:v>
                </c:pt>
                <c:pt idx="2699">
                  <c:v>2024.9166666664621</c:v>
                </c:pt>
                <c:pt idx="2700">
                  <c:v>2024.9999999997954</c:v>
                </c:pt>
                <c:pt idx="2701">
                  <c:v>2025.0833333331286</c:v>
                </c:pt>
                <c:pt idx="2702">
                  <c:v>2025.1666666664619</c:v>
                </c:pt>
                <c:pt idx="2703">
                  <c:v>2025.2499999997951</c:v>
                </c:pt>
                <c:pt idx="2704">
                  <c:v>2025.3333333331284</c:v>
                </c:pt>
                <c:pt idx="2705">
                  <c:v>2025.4166666664617</c:v>
                </c:pt>
                <c:pt idx="2706">
                  <c:v>2025.4999999997949</c:v>
                </c:pt>
                <c:pt idx="2707">
                  <c:v>2025.5833333331282</c:v>
                </c:pt>
                <c:pt idx="2708">
                  <c:v>2025.6666666664614</c:v>
                </c:pt>
                <c:pt idx="2709">
                  <c:v>2025.7499999997947</c:v>
                </c:pt>
                <c:pt idx="2710">
                  <c:v>2025.8333333331279</c:v>
                </c:pt>
                <c:pt idx="2711">
                  <c:v>2025.9166666664612</c:v>
                </c:pt>
                <c:pt idx="2712">
                  <c:v>2025.9999999997945</c:v>
                </c:pt>
                <c:pt idx="2713">
                  <c:v>2026.0833333331277</c:v>
                </c:pt>
                <c:pt idx="2714">
                  <c:v>2026.166666666461</c:v>
                </c:pt>
                <c:pt idx="2715">
                  <c:v>2026.2499999997942</c:v>
                </c:pt>
                <c:pt idx="2716">
                  <c:v>2026.3333333331275</c:v>
                </c:pt>
                <c:pt idx="2717">
                  <c:v>2026.4166666664607</c:v>
                </c:pt>
                <c:pt idx="2718">
                  <c:v>2026.499999999794</c:v>
                </c:pt>
                <c:pt idx="2719">
                  <c:v>2026.5833333331273</c:v>
                </c:pt>
                <c:pt idx="2720">
                  <c:v>2026.6666666664605</c:v>
                </c:pt>
                <c:pt idx="2721">
                  <c:v>2026.7499999997938</c:v>
                </c:pt>
                <c:pt idx="2722">
                  <c:v>2026.833333333127</c:v>
                </c:pt>
                <c:pt idx="2723">
                  <c:v>2026.9166666664603</c:v>
                </c:pt>
                <c:pt idx="2724">
                  <c:v>2026.9999999997935</c:v>
                </c:pt>
                <c:pt idx="2725">
                  <c:v>2027.0833333331268</c:v>
                </c:pt>
                <c:pt idx="2726">
                  <c:v>2027.1666666664601</c:v>
                </c:pt>
                <c:pt idx="2727">
                  <c:v>2027.2499999997933</c:v>
                </c:pt>
                <c:pt idx="2728">
                  <c:v>2027.3333333331266</c:v>
                </c:pt>
                <c:pt idx="2729">
                  <c:v>2027.4166666664598</c:v>
                </c:pt>
                <c:pt idx="2730">
                  <c:v>2027.4999999997931</c:v>
                </c:pt>
              </c:numCache>
            </c:numRef>
          </c:xVal>
          <c:yVal>
            <c:numRef>
              <c:f>KeelingKurveSeit1800!$B$2:$B$2732</c:f>
              <c:numCache>
                <c:formatCode>General</c:formatCode>
                <c:ptCount val="2731"/>
                <c:pt idx="1898">
                  <c:v>315.70999999999998</c:v>
                </c:pt>
                <c:pt idx="1899">
                  <c:v>317.45</c:v>
                </c:pt>
                <c:pt idx="1900">
                  <c:v>317.51</c:v>
                </c:pt>
                <c:pt idx="1901">
                  <c:v>317.27</c:v>
                </c:pt>
                <c:pt idx="1902">
                  <c:v>315.87</c:v>
                </c:pt>
                <c:pt idx="1903">
                  <c:v>314.93</c:v>
                </c:pt>
                <c:pt idx="1904">
                  <c:v>313.20999999999998</c:v>
                </c:pt>
                <c:pt idx="1905">
                  <c:v>312.42</c:v>
                </c:pt>
                <c:pt idx="1906">
                  <c:v>313.33</c:v>
                </c:pt>
                <c:pt idx="1907">
                  <c:v>314.67</c:v>
                </c:pt>
                <c:pt idx="1908">
                  <c:v>315.58</c:v>
                </c:pt>
                <c:pt idx="1909">
                  <c:v>316.49</c:v>
                </c:pt>
                <c:pt idx="1910">
                  <c:v>316.64999999999998</c:v>
                </c:pt>
                <c:pt idx="1911">
                  <c:v>317.72000000000003</c:v>
                </c:pt>
                <c:pt idx="1912">
                  <c:v>318.29000000000002</c:v>
                </c:pt>
                <c:pt idx="1913">
                  <c:v>318.14999999999998</c:v>
                </c:pt>
                <c:pt idx="1914">
                  <c:v>316.54000000000002</c:v>
                </c:pt>
                <c:pt idx="1915">
                  <c:v>314.8</c:v>
                </c:pt>
                <c:pt idx="1916">
                  <c:v>313.83999999999997</c:v>
                </c:pt>
                <c:pt idx="1917">
                  <c:v>313.33</c:v>
                </c:pt>
                <c:pt idx="1918">
                  <c:v>314.81</c:v>
                </c:pt>
                <c:pt idx="1919">
                  <c:v>315.58</c:v>
                </c:pt>
                <c:pt idx="1920">
                  <c:v>316.43</c:v>
                </c:pt>
                <c:pt idx="1921">
                  <c:v>316.98</c:v>
                </c:pt>
                <c:pt idx="1922">
                  <c:v>317.58</c:v>
                </c:pt>
                <c:pt idx="1923">
                  <c:v>319.02999999999997</c:v>
                </c:pt>
                <c:pt idx="1924">
                  <c:v>320.02999999999997</c:v>
                </c:pt>
                <c:pt idx="1925">
                  <c:v>319.58</c:v>
                </c:pt>
                <c:pt idx="1926">
                  <c:v>318.18</c:v>
                </c:pt>
                <c:pt idx="1927">
                  <c:v>315.89999999999998</c:v>
                </c:pt>
                <c:pt idx="1928">
                  <c:v>314.17</c:v>
                </c:pt>
                <c:pt idx="1929">
                  <c:v>313.83</c:v>
                </c:pt>
                <c:pt idx="1930">
                  <c:v>315</c:v>
                </c:pt>
                <c:pt idx="1931">
                  <c:v>316.19</c:v>
                </c:pt>
                <c:pt idx="1932">
                  <c:v>316.89</c:v>
                </c:pt>
                <c:pt idx="1933">
                  <c:v>317.7</c:v>
                </c:pt>
                <c:pt idx="1934">
                  <c:v>318.54000000000002</c:v>
                </c:pt>
                <c:pt idx="1935">
                  <c:v>319.48</c:v>
                </c:pt>
                <c:pt idx="1936">
                  <c:v>320.58</c:v>
                </c:pt>
                <c:pt idx="1937">
                  <c:v>319.77</c:v>
                </c:pt>
                <c:pt idx="1938">
                  <c:v>318.56</c:v>
                </c:pt>
                <c:pt idx="1939">
                  <c:v>316.79000000000002</c:v>
                </c:pt>
                <c:pt idx="1940">
                  <c:v>314.99</c:v>
                </c:pt>
                <c:pt idx="1941">
                  <c:v>315.31</c:v>
                </c:pt>
                <c:pt idx="1942">
                  <c:v>316.10000000000002</c:v>
                </c:pt>
                <c:pt idx="1943">
                  <c:v>317.01</c:v>
                </c:pt>
                <c:pt idx="1944">
                  <c:v>317.94</c:v>
                </c:pt>
                <c:pt idx="1945">
                  <c:v>318.55</c:v>
                </c:pt>
                <c:pt idx="1946">
                  <c:v>319.68</c:v>
                </c:pt>
                <c:pt idx="1947">
                  <c:v>320.57</c:v>
                </c:pt>
                <c:pt idx="1948">
                  <c:v>321.02</c:v>
                </c:pt>
                <c:pt idx="1949">
                  <c:v>320.62</c:v>
                </c:pt>
                <c:pt idx="1950">
                  <c:v>319.61</c:v>
                </c:pt>
                <c:pt idx="1951">
                  <c:v>317.39999999999998</c:v>
                </c:pt>
                <c:pt idx="1952">
                  <c:v>316.24</c:v>
                </c:pt>
                <c:pt idx="1953">
                  <c:v>315.42</c:v>
                </c:pt>
                <c:pt idx="1954">
                  <c:v>316.69</c:v>
                </c:pt>
                <c:pt idx="1955">
                  <c:v>317.7</c:v>
                </c:pt>
                <c:pt idx="1956">
                  <c:v>318.74</c:v>
                </c:pt>
                <c:pt idx="1957">
                  <c:v>319.07</c:v>
                </c:pt>
                <c:pt idx="1958">
                  <c:v>319.86</c:v>
                </c:pt>
                <c:pt idx="1959">
                  <c:v>321.38</c:v>
                </c:pt>
                <c:pt idx="1960">
                  <c:v>322.24</c:v>
                </c:pt>
                <c:pt idx="1961">
                  <c:v>321.49</c:v>
                </c:pt>
                <c:pt idx="1962">
                  <c:v>319.74</c:v>
                </c:pt>
                <c:pt idx="1963">
                  <c:v>317.77</c:v>
                </c:pt>
                <c:pt idx="1964">
                  <c:v>316.20999999999998</c:v>
                </c:pt>
                <c:pt idx="1965">
                  <c:v>315.99</c:v>
                </c:pt>
                <c:pt idx="1966">
                  <c:v>317.07</c:v>
                </c:pt>
                <c:pt idx="1967">
                  <c:v>318.35000000000002</c:v>
                </c:pt>
                <c:pt idx="1968">
                  <c:v>319.57</c:v>
                </c:pt>
                <c:pt idx="1969">
                  <c:v>320.04000000000002</c:v>
                </c:pt>
                <c:pt idx="1970">
                  <c:v>320.75</c:v>
                </c:pt>
                <c:pt idx="1971">
                  <c:v>321.83999999999997</c:v>
                </c:pt>
                <c:pt idx="1972">
                  <c:v>322.25</c:v>
                </c:pt>
                <c:pt idx="1973">
                  <c:v>321.89</c:v>
                </c:pt>
                <c:pt idx="1974">
                  <c:v>320.44</c:v>
                </c:pt>
                <c:pt idx="1975">
                  <c:v>318.69</c:v>
                </c:pt>
                <c:pt idx="1976">
                  <c:v>316.70999999999998</c:v>
                </c:pt>
                <c:pt idx="1977">
                  <c:v>316.87</c:v>
                </c:pt>
                <c:pt idx="1978">
                  <c:v>317.68</c:v>
                </c:pt>
                <c:pt idx="1979">
                  <c:v>318.70999999999998</c:v>
                </c:pt>
                <c:pt idx="1980">
                  <c:v>319.44</c:v>
                </c:pt>
                <c:pt idx="1981">
                  <c:v>320.44</c:v>
                </c:pt>
                <c:pt idx="1982">
                  <c:v>320.89</c:v>
                </c:pt>
                <c:pt idx="1983">
                  <c:v>322.14</c:v>
                </c:pt>
                <c:pt idx="1984">
                  <c:v>322.17</c:v>
                </c:pt>
                <c:pt idx="1985">
                  <c:v>321.87</c:v>
                </c:pt>
                <c:pt idx="1986">
                  <c:v>321.20999999999998</c:v>
                </c:pt>
                <c:pt idx="1987">
                  <c:v>318.87</c:v>
                </c:pt>
                <c:pt idx="1988">
                  <c:v>317.82</c:v>
                </c:pt>
                <c:pt idx="1989">
                  <c:v>317.3</c:v>
                </c:pt>
                <c:pt idx="1990">
                  <c:v>318.87</c:v>
                </c:pt>
                <c:pt idx="1991">
                  <c:v>319.42</c:v>
                </c:pt>
                <c:pt idx="1992">
                  <c:v>320.62</c:v>
                </c:pt>
                <c:pt idx="1993">
                  <c:v>321.60000000000002</c:v>
                </c:pt>
                <c:pt idx="1994">
                  <c:v>322.39</c:v>
                </c:pt>
                <c:pt idx="1995">
                  <c:v>323.7</c:v>
                </c:pt>
                <c:pt idx="1996">
                  <c:v>324.08</c:v>
                </c:pt>
                <c:pt idx="1997">
                  <c:v>323.75</c:v>
                </c:pt>
                <c:pt idx="1998">
                  <c:v>322.37</c:v>
                </c:pt>
                <c:pt idx="1999">
                  <c:v>320.36</c:v>
                </c:pt>
                <c:pt idx="2000">
                  <c:v>318.64</c:v>
                </c:pt>
                <c:pt idx="2001">
                  <c:v>318.10000000000002</c:v>
                </c:pt>
                <c:pt idx="2002">
                  <c:v>319.77999999999997</c:v>
                </c:pt>
                <c:pt idx="2003">
                  <c:v>321.02</c:v>
                </c:pt>
                <c:pt idx="2004">
                  <c:v>322.33</c:v>
                </c:pt>
                <c:pt idx="2005">
                  <c:v>322.5</c:v>
                </c:pt>
                <c:pt idx="2006">
                  <c:v>323.02999999999997</c:v>
                </c:pt>
                <c:pt idx="2007">
                  <c:v>324.41000000000003</c:v>
                </c:pt>
                <c:pt idx="2008">
                  <c:v>325</c:v>
                </c:pt>
                <c:pt idx="2009">
                  <c:v>324.08999999999997</c:v>
                </c:pt>
                <c:pt idx="2010">
                  <c:v>322.54000000000002</c:v>
                </c:pt>
                <c:pt idx="2011">
                  <c:v>320.92</c:v>
                </c:pt>
                <c:pt idx="2012">
                  <c:v>319.25</c:v>
                </c:pt>
                <c:pt idx="2013">
                  <c:v>319.39</c:v>
                </c:pt>
                <c:pt idx="2014">
                  <c:v>320.73</c:v>
                </c:pt>
                <c:pt idx="2015">
                  <c:v>321.95999999999998</c:v>
                </c:pt>
                <c:pt idx="2016">
                  <c:v>322.57</c:v>
                </c:pt>
                <c:pt idx="2017">
                  <c:v>323.14999999999998</c:v>
                </c:pt>
                <c:pt idx="2018">
                  <c:v>323.89</c:v>
                </c:pt>
                <c:pt idx="2019">
                  <c:v>325.02</c:v>
                </c:pt>
                <c:pt idx="2020">
                  <c:v>325.57</c:v>
                </c:pt>
                <c:pt idx="2021">
                  <c:v>325.36</c:v>
                </c:pt>
                <c:pt idx="2022">
                  <c:v>324.14</c:v>
                </c:pt>
                <c:pt idx="2023">
                  <c:v>322.11</c:v>
                </c:pt>
                <c:pt idx="2024">
                  <c:v>320.33</c:v>
                </c:pt>
                <c:pt idx="2025">
                  <c:v>320.25</c:v>
                </c:pt>
                <c:pt idx="2026">
                  <c:v>321.32</c:v>
                </c:pt>
                <c:pt idx="2027">
                  <c:v>322.89</c:v>
                </c:pt>
                <c:pt idx="2028">
                  <c:v>324</c:v>
                </c:pt>
                <c:pt idx="2029">
                  <c:v>324.41000000000003</c:v>
                </c:pt>
                <c:pt idx="2030">
                  <c:v>325.63</c:v>
                </c:pt>
                <c:pt idx="2031">
                  <c:v>326.66000000000003</c:v>
                </c:pt>
                <c:pt idx="2032">
                  <c:v>327.38</c:v>
                </c:pt>
                <c:pt idx="2033">
                  <c:v>326.70999999999998</c:v>
                </c:pt>
                <c:pt idx="2034">
                  <c:v>325.88</c:v>
                </c:pt>
                <c:pt idx="2035">
                  <c:v>323.66000000000003</c:v>
                </c:pt>
                <c:pt idx="2036">
                  <c:v>322.38</c:v>
                </c:pt>
                <c:pt idx="2037">
                  <c:v>321.77999999999997</c:v>
                </c:pt>
                <c:pt idx="2038">
                  <c:v>322.85000000000002</c:v>
                </c:pt>
                <c:pt idx="2039">
                  <c:v>324.11</c:v>
                </c:pt>
                <c:pt idx="2040">
                  <c:v>325.06</c:v>
                </c:pt>
                <c:pt idx="2041">
                  <c:v>325.99</c:v>
                </c:pt>
                <c:pt idx="2042">
                  <c:v>326.93</c:v>
                </c:pt>
                <c:pt idx="2043">
                  <c:v>328.13</c:v>
                </c:pt>
                <c:pt idx="2044">
                  <c:v>328.08</c:v>
                </c:pt>
                <c:pt idx="2045">
                  <c:v>327.67</c:v>
                </c:pt>
                <c:pt idx="2046">
                  <c:v>326.33999999999997</c:v>
                </c:pt>
                <c:pt idx="2047">
                  <c:v>324.68</c:v>
                </c:pt>
                <c:pt idx="2048">
                  <c:v>323.10000000000002</c:v>
                </c:pt>
                <c:pt idx="2049">
                  <c:v>323.06</c:v>
                </c:pt>
                <c:pt idx="2050">
                  <c:v>324.01</c:v>
                </c:pt>
                <c:pt idx="2051">
                  <c:v>325.13</c:v>
                </c:pt>
                <c:pt idx="2052">
                  <c:v>326.17</c:v>
                </c:pt>
                <c:pt idx="2053">
                  <c:v>326.69</c:v>
                </c:pt>
                <c:pt idx="2054">
                  <c:v>327.18</c:v>
                </c:pt>
                <c:pt idx="2055">
                  <c:v>327.78</c:v>
                </c:pt>
                <c:pt idx="2056">
                  <c:v>328.93</c:v>
                </c:pt>
                <c:pt idx="2057">
                  <c:v>328.57</c:v>
                </c:pt>
                <c:pt idx="2058">
                  <c:v>327.36</c:v>
                </c:pt>
                <c:pt idx="2059">
                  <c:v>325.43</c:v>
                </c:pt>
                <c:pt idx="2060">
                  <c:v>323.36</c:v>
                </c:pt>
                <c:pt idx="2061">
                  <c:v>323.56</c:v>
                </c:pt>
                <c:pt idx="2062">
                  <c:v>324.8</c:v>
                </c:pt>
                <c:pt idx="2063">
                  <c:v>326.01</c:v>
                </c:pt>
                <c:pt idx="2064">
                  <c:v>326.77</c:v>
                </c:pt>
                <c:pt idx="2065">
                  <c:v>327.63</c:v>
                </c:pt>
                <c:pt idx="2066">
                  <c:v>327.75</c:v>
                </c:pt>
                <c:pt idx="2067">
                  <c:v>329.72</c:v>
                </c:pt>
                <c:pt idx="2068">
                  <c:v>330.07</c:v>
                </c:pt>
                <c:pt idx="2069">
                  <c:v>329.09</c:v>
                </c:pt>
                <c:pt idx="2070">
                  <c:v>328.04</c:v>
                </c:pt>
                <c:pt idx="2071">
                  <c:v>326.32</c:v>
                </c:pt>
                <c:pt idx="2072">
                  <c:v>324.83999999999997</c:v>
                </c:pt>
                <c:pt idx="2073">
                  <c:v>325.2</c:v>
                </c:pt>
                <c:pt idx="2074">
                  <c:v>326.5</c:v>
                </c:pt>
                <c:pt idx="2075">
                  <c:v>327.55</c:v>
                </c:pt>
                <c:pt idx="2076">
                  <c:v>328.55</c:v>
                </c:pt>
                <c:pt idx="2077">
                  <c:v>329.57</c:v>
                </c:pt>
                <c:pt idx="2078">
                  <c:v>330.3</c:v>
                </c:pt>
                <c:pt idx="2079">
                  <c:v>331.5</c:v>
                </c:pt>
                <c:pt idx="2080">
                  <c:v>332.48</c:v>
                </c:pt>
                <c:pt idx="2081">
                  <c:v>332.07</c:v>
                </c:pt>
                <c:pt idx="2082">
                  <c:v>330.87</c:v>
                </c:pt>
                <c:pt idx="2083">
                  <c:v>329.31</c:v>
                </c:pt>
                <c:pt idx="2084">
                  <c:v>327.52</c:v>
                </c:pt>
                <c:pt idx="2085">
                  <c:v>327.19</c:v>
                </c:pt>
                <c:pt idx="2086">
                  <c:v>328.17</c:v>
                </c:pt>
                <c:pt idx="2087">
                  <c:v>328.65</c:v>
                </c:pt>
                <c:pt idx="2088">
                  <c:v>329.36</c:v>
                </c:pt>
                <c:pt idx="2089">
                  <c:v>330.71</c:v>
                </c:pt>
                <c:pt idx="2090">
                  <c:v>331.49</c:v>
                </c:pt>
                <c:pt idx="2091">
                  <c:v>332.65</c:v>
                </c:pt>
                <c:pt idx="2092">
                  <c:v>333.19</c:v>
                </c:pt>
                <c:pt idx="2093">
                  <c:v>332.2</c:v>
                </c:pt>
                <c:pt idx="2094">
                  <c:v>331.07</c:v>
                </c:pt>
                <c:pt idx="2095">
                  <c:v>329.15</c:v>
                </c:pt>
                <c:pt idx="2096">
                  <c:v>327.33</c:v>
                </c:pt>
                <c:pt idx="2097">
                  <c:v>327.27999999999997</c:v>
                </c:pt>
                <c:pt idx="2098">
                  <c:v>328.31</c:v>
                </c:pt>
                <c:pt idx="2099">
                  <c:v>329.58</c:v>
                </c:pt>
                <c:pt idx="2100">
                  <c:v>330.73</c:v>
                </c:pt>
                <c:pt idx="2101">
                  <c:v>331.46</c:v>
                </c:pt>
                <c:pt idx="2102">
                  <c:v>331.94</c:v>
                </c:pt>
                <c:pt idx="2103">
                  <c:v>333.11</c:v>
                </c:pt>
                <c:pt idx="2104">
                  <c:v>333.95</c:v>
                </c:pt>
                <c:pt idx="2105">
                  <c:v>333.42</c:v>
                </c:pt>
                <c:pt idx="2106">
                  <c:v>331.97</c:v>
                </c:pt>
                <c:pt idx="2107">
                  <c:v>329.95</c:v>
                </c:pt>
                <c:pt idx="2108">
                  <c:v>328.49</c:v>
                </c:pt>
                <c:pt idx="2109">
                  <c:v>328.36</c:v>
                </c:pt>
                <c:pt idx="2110">
                  <c:v>329.38</c:v>
                </c:pt>
                <c:pt idx="2111">
                  <c:v>330.76</c:v>
                </c:pt>
                <c:pt idx="2112">
                  <c:v>331.56</c:v>
                </c:pt>
                <c:pt idx="2113">
                  <c:v>332.74</c:v>
                </c:pt>
                <c:pt idx="2114">
                  <c:v>333.36</c:v>
                </c:pt>
                <c:pt idx="2115">
                  <c:v>334.74</c:v>
                </c:pt>
                <c:pt idx="2116">
                  <c:v>334.72</c:v>
                </c:pt>
                <c:pt idx="2117">
                  <c:v>333.97</c:v>
                </c:pt>
                <c:pt idx="2118">
                  <c:v>333.08</c:v>
                </c:pt>
                <c:pt idx="2119">
                  <c:v>330.68</c:v>
                </c:pt>
                <c:pt idx="2120">
                  <c:v>328.96</c:v>
                </c:pt>
                <c:pt idx="2121">
                  <c:v>328.72</c:v>
                </c:pt>
                <c:pt idx="2122">
                  <c:v>330.16</c:v>
                </c:pt>
                <c:pt idx="2123">
                  <c:v>331.62</c:v>
                </c:pt>
                <c:pt idx="2124">
                  <c:v>332.68</c:v>
                </c:pt>
                <c:pt idx="2125">
                  <c:v>333.17</c:v>
                </c:pt>
                <c:pt idx="2126">
                  <c:v>334.96</c:v>
                </c:pt>
                <c:pt idx="2127">
                  <c:v>336.14</c:v>
                </c:pt>
                <c:pt idx="2128">
                  <c:v>336.93</c:v>
                </c:pt>
                <c:pt idx="2129">
                  <c:v>336.17</c:v>
                </c:pt>
                <c:pt idx="2130">
                  <c:v>334.89</c:v>
                </c:pt>
                <c:pt idx="2131">
                  <c:v>332.56</c:v>
                </c:pt>
                <c:pt idx="2132">
                  <c:v>331.29</c:v>
                </c:pt>
                <c:pt idx="2133">
                  <c:v>331.28</c:v>
                </c:pt>
                <c:pt idx="2134">
                  <c:v>332.46</c:v>
                </c:pt>
                <c:pt idx="2135">
                  <c:v>333.6</c:v>
                </c:pt>
                <c:pt idx="2136">
                  <c:v>334.94</c:v>
                </c:pt>
                <c:pt idx="2137">
                  <c:v>335.26</c:v>
                </c:pt>
                <c:pt idx="2138">
                  <c:v>336.66</c:v>
                </c:pt>
                <c:pt idx="2139">
                  <c:v>337.69</c:v>
                </c:pt>
                <c:pt idx="2140">
                  <c:v>338.02</c:v>
                </c:pt>
                <c:pt idx="2141">
                  <c:v>338.01</c:v>
                </c:pt>
                <c:pt idx="2142">
                  <c:v>336.5</c:v>
                </c:pt>
                <c:pt idx="2143">
                  <c:v>334.42</c:v>
                </c:pt>
                <c:pt idx="2144">
                  <c:v>332.36</c:v>
                </c:pt>
                <c:pt idx="2145">
                  <c:v>332.45</c:v>
                </c:pt>
                <c:pt idx="2146">
                  <c:v>333.76</c:v>
                </c:pt>
                <c:pt idx="2147">
                  <c:v>334.91</c:v>
                </c:pt>
                <c:pt idx="2148">
                  <c:v>336.14</c:v>
                </c:pt>
                <c:pt idx="2149">
                  <c:v>336.69</c:v>
                </c:pt>
                <c:pt idx="2150">
                  <c:v>338.27</c:v>
                </c:pt>
                <c:pt idx="2151">
                  <c:v>338.82</c:v>
                </c:pt>
                <c:pt idx="2152">
                  <c:v>339.24</c:v>
                </c:pt>
                <c:pt idx="2153">
                  <c:v>339.26</c:v>
                </c:pt>
                <c:pt idx="2154">
                  <c:v>337.54</c:v>
                </c:pt>
                <c:pt idx="2155">
                  <c:v>335.72</c:v>
                </c:pt>
                <c:pt idx="2156">
                  <c:v>333.97</c:v>
                </c:pt>
                <c:pt idx="2157">
                  <c:v>334.24</c:v>
                </c:pt>
                <c:pt idx="2158">
                  <c:v>335.32</c:v>
                </c:pt>
                <c:pt idx="2159">
                  <c:v>336.81</c:v>
                </c:pt>
                <c:pt idx="2160">
                  <c:v>337.9</c:v>
                </c:pt>
                <c:pt idx="2161">
                  <c:v>338.34</c:v>
                </c:pt>
                <c:pt idx="2162">
                  <c:v>340.07</c:v>
                </c:pt>
                <c:pt idx="2163">
                  <c:v>340.93</c:v>
                </c:pt>
                <c:pt idx="2164">
                  <c:v>341.45</c:v>
                </c:pt>
                <c:pt idx="2165">
                  <c:v>341.36</c:v>
                </c:pt>
                <c:pt idx="2166">
                  <c:v>339.45</c:v>
                </c:pt>
                <c:pt idx="2167">
                  <c:v>337.67</c:v>
                </c:pt>
                <c:pt idx="2168">
                  <c:v>336.25</c:v>
                </c:pt>
                <c:pt idx="2169">
                  <c:v>336.14</c:v>
                </c:pt>
                <c:pt idx="2170">
                  <c:v>337.3</c:v>
                </c:pt>
                <c:pt idx="2171">
                  <c:v>338.29</c:v>
                </c:pt>
                <c:pt idx="2172">
                  <c:v>339.29</c:v>
                </c:pt>
                <c:pt idx="2173">
                  <c:v>340.55</c:v>
                </c:pt>
                <c:pt idx="2174">
                  <c:v>341.63</c:v>
                </c:pt>
                <c:pt idx="2175">
                  <c:v>342.6</c:v>
                </c:pt>
                <c:pt idx="2176">
                  <c:v>343.04</c:v>
                </c:pt>
                <c:pt idx="2177">
                  <c:v>342.54</c:v>
                </c:pt>
                <c:pt idx="2178">
                  <c:v>340.82</c:v>
                </c:pt>
                <c:pt idx="2179">
                  <c:v>338.48</c:v>
                </c:pt>
                <c:pt idx="2180">
                  <c:v>336.95</c:v>
                </c:pt>
                <c:pt idx="2181">
                  <c:v>337.05</c:v>
                </c:pt>
                <c:pt idx="2182">
                  <c:v>338.57</c:v>
                </c:pt>
                <c:pt idx="2183">
                  <c:v>339.91</c:v>
                </c:pt>
                <c:pt idx="2184">
                  <c:v>340.93</c:v>
                </c:pt>
                <c:pt idx="2185">
                  <c:v>341.76</c:v>
                </c:pt>
                <c:pt idx="2186">
                  <c:v>342.78</c:v>
                </c:pt>
                <c:pt idx="2187">
                  <c:v>343.96</c:v>
                </c:pt>
                <c:pt idx="2188">
                  <c:v>344.77</c:v>
                </c:pt>
                <c:pt idx="2189">
                  <c:v>343.88</c:v>
                </c:pt>
                <c:pt idx="2190">
                  <c:v>342.42</c:v>
                </c:pt>
                <c:pt idx="2191">
                  <c:v>340.24</c:v>
                </c:pt>
                <c:pt idx="2192">
                  <c:v>338.37</c:v>
                </c:pt>
                <c:pt idx="2193">
                  <c:v>338.41</c:v>
                </c:pt>
                <c:pt idx="2194">
                  <c:v>339.44</c:v>
                </c:pt>
                <c:pt idx="2195">
                  <c:v>340.78</c:v>
                </c:pt>
                <c:pt idx="2196">
                  <c:v>341.57</c:v>
                </c:pt>
                <c:pt idx="2197">
                  <c:v>342.78</c:v>
                </c:pt>
                <c:pt idx="2198">
                  <c:v>343.37</c:v>
                </c:pt>
                <c:pt idx="2199">
                  <c:v>345.4</c:v>
                </c:pt>
                <c:pt idx="2200">
                  <c:v>346.14</c:v>
                </c:pt>
                <c:pt idx="2201">
                  <c:v>345.76</c:v>
                </c:pt>
                <c:pt idx="2202">
                  <c:v>344.32</c:v>
                </c:pt>
                <c:pt idx="2203">
                  <c:v>342.51</c:v>
                </c:pt>
                <c:pt idx="2204">
                  <c:v>340.46</c:v>
                </c:pt>
                <c:pt idx="2205">
                  <c:v>340.53</c:v>
                </c:pt>
                <c:pt idx="2206">
                  <c:v>341.79</c:v>
                </c:pt>
                <c:pt idx="2207">
                  <c:v>343.2</c:v>
                </c:pt>
                <c:pt idx="2208">
                  <c:v>344.21</c:v>
                </c:pt>
                <c:pt idx="2209">
                  <c:v>344.92</c:v>
                </c:pt>
                <c:pt idx="2210">
                  <c:v>345.68</c:v>
                </c:pt>
                <c:pt idx="2211">
                  <c:v>347.38</c:v>
                </c:pt>
                <c:pt idx="2212">
                  <c:v>347.77</c:v>
                </c:pt>
                <c:pt idx="2213">
                  <c:v>347.16</c:v>
                </c:pt>
                <c:pt idx="2214">
                  <c:v>345.79</c:v>
                </c:pt>
                <c:pt idx="2215">
                  <c:v>343.74</c:v>
                </c:pt>
                <c:pt idx="2216">
                  <c:v>341.59</c:v>
                </c:pt>
                <c:pt idx="2217">
                  <c:v>341.86</c:v>
                </c:pt>
                <c:pt idx="2218">
                  <c:v>343.31</c:v>
                </c:pt>
                <c:pt idx="2219">
                  <c:v>345</c:v>
                </c:pt>
                <c:pt idx="2220">
                  <c:v>345.48</c:v>
                </c:pt>
                <c:pt idx="2221">
                  <c:v>346.41</c:v>
                </c:pt>
                <c:pt idx="2222">
                  <c:v>347.91</c:v>
                </c:pt>
                <c:pt idx="2223">
                  <c:v>348.66</c:v>
                </c:pt>
                <c:pt idx="2224">
                  <c:v>349.28</c:v>
                </c:pt>
                <c:pt idx="2225">
                  <c:v>348.65</c:v>
                </c:pt>
                <c:pt idx="2226">
                  <c:v>346.9</c:v>
                </c:pt>
                <c:pt idx="2227">
                  <c:v>345.26</c:v>
                </c:pt>
                <c:pt idx="2228">
                  <c:v>343.47</c:v>
                </c:pt>
                <c:pt idx="2229">
                  <c:v>343.35</c:v>
                </c:pt>
                <c:pt idx="2230">
                  <c:v>344.73</c:v>
                </c:pt>
                <c:pt idx="2231">
                  <c:v>346.12</c:v>
                </c:pt>
                <c:pt idx="2232">
                  <c:v>346.78</c:v>
                </c:pt>
                <c:pt idx="2233">
                  <c:v>347.48</c:v>
                </c:pt>
                <c:pt idx="2234">
                  <c:v>348.25</c:v>
                </c:pt>
                <c:pt idx="2235">
                  <c:v>349.86</c:v>
                </c:pt>
                <c:pt idx="2236">
                  <c:v>350.52</c:v>
                </c:pt>
                <c:pt idx="2237">
                  <c:v>349.98</c:v>
                </c:pt>
                <c:pt idx="2238">
                  <c:v>348.25</c:v>
                </c:pt>
                <c:pt idx="2239">
                  <c:v>346.17</c:v>
                </c:pt>
                <c:pt idx="2240">
                  <c:v>345.48</c:v>
                </c:pt>
                <c:pt idx="2241">
                  <c:v>344.82</c:v>
                </c:pt>
                <c:pt idx="2242">
                  <c:v>346.22</c:v>
                </c:pt>
                <c:pt idx="2243">
                  <c:v>347.48</c:v>
                </c:pt>
                <c:pt idx="2244">
                  <c:v>348.73</c:v>
                </c:pt>
                <c:pt idx="2245">
                  <c:v>348.92</c:v>
                </c:pt>
                <c:pt idx="2246">
                  <c:v>349.81</c:v>
                </c:pt>
                <c:pt idx="2247">
                  <c:v>351.4</c:v>
                </c:pt>
                <c:pt idx="2248">
                  <c:v>352.15</c:v>
                </c:pt>
                <c:pt idx="2249">
                  <c:v>351.58</c:v>
                </c:pt>
                <c:pt idx="2250">
                  <c:v>350.21</c:v>
                </c:pt>
                <c:pt idx="2251">
                  <c:v>348.2</c:v>
                </c:pt>
                <c:pt idx="2252">
                  <c:v>346.66</c:v>
                </c:pt>
                <c:pt idx="2253">
                  <c:v>346.72</c:v>
                </c:pt>
                <c:pt idx="2254">
                  <c:v>348.08</c:v>
                </c:pt>
                <c:pt idx="2255">
                  <c:v>349.28</c:v>
                </c:pt>
                <c:pt idx="2256">
                  <c:v>350.51</c:v>
                </c:pt>
                <c:pt idx="2257">
                  <c:v>351.7</c:v>
                </c:pt>
                <c:pt idx="2258">
                  <c:v>352.5</c:v>
                </c:pt>
                <c:pt idx="2259">
                  <c:v>353.67</c:v>
                </c:pt>
                <c:pt idx="2260">
                  <c:v>354.35</c:v>
                </c:pt>
                <c:pt idx="2261">
                  <c:v>353.88</c:v>
                </c:pt>
                <c:pt idx="2262">
                  <c:v>352.8</c:v>
                </c:pt>
                <c:pt idx="2263">
                  <c:v>350.49</c:v>
                </c:pt>
                <c:pt idx="2264">
                  <c:v>348.97</c:v>
                </c:pt>
                <c:pt idx="2265">
                  <c:v>349.37</c:v>
                </c:pt>
                <c:pt idx="2266">
                  <c:v>350.42</c:v>
                </c:pt>
                <c:pt idx="2267">
                  <c:v>351.62</c:v>
                </c:pt>
                <c:pt idx="2268">
                  <c:v>353.07</c:v>
                </c:pt>
                <c:pt idx="2269">
                  <c:v>353.43</c:v>
                </c:pt>
                <c:pt idx="2270">
                  <c:v>354.08</c:v>
                </c:pt>
                <c:pt idx="2271">
                  <c:v>355.72</c:v>
                </c:pt>
                <c:pt idx="2272">
                  <c:v>355.95</c:v>
                </c:pt>
                <c:pt idx="2273">
                  <c:v>355.44</c:v>
                </c:pt>
                <c:pt idx="2274">
                  <c:v>354.05</c:v>
                </c:pt>
                <c:pt idx="2275">
                  <c:v>351.84</c:v>
                </c:pt>
                <c:pt idx="2276">
                  <c:v>350.09</c:v>
                </c:pt>
                <c:pt idx="2277">
                  <c:v>350.33</c:v>
                </c:pt>
                <c:pt idx="2278">
                  <c:v>351.55</c:v>
                </c:pt>
                <c:pt idx="2279">
                  <c:v>352.91</c:v>
                </c:pt>
                <c:pt idx="2280">
                  <c:v>353.86</c:v>
                </c:pt>
                <c:pt idx="2281">
                  <c:v>355.1</c:v>
                </c:pt>
                <c:pt idx="2282">
                  <c:v>355.75</c:v>
                </c:pt>
                <c:pt idx="2283">
                  <c:v>356.38</c:v>
                </c:pt>
                <c:pt idx="2284">
                  <c:v>357.38</c:v>
                </c:pt>
                <c:pt idx="2285">
                  <c:v>356.39</c:v>
                </c:pt>
                <c:pt idx="2286">
                  <c:v>354.89</c:v>
                </c:pt>
                <c:pt idx="2287">
                  <c:v>353.06</c:v>
                </c:pt>
                <c:pt idx="2288">
                  <c:v>351.38</c:v>
                </c:pt>
                <c:pt idx="2289">
                  <c:v>351.69</c:v>
                </c:pt>
                <c:pt idx="2290">
                  <c:v>353.14</c:v>
                </c:pt>
                <c:pt idx="2291">
                  <c:v>354.41</c:v>
                </c:pt>
                <c:pt idx="2292">
                  <c:v>354.93</c:v>
                </c:pt>
                <c:pt idx="2293">
                  <c:v>355.82</c:v>
                </c:pt>
                <c:pt idx="2294">
                  <c:v>357.33</c:v>
                </c:pt>
                <c:pt idx="2295">
                  <c:v>358.77</c:v>
                </c:pt>
                <c:pt idx="2296">
                  <c:v>359.23</c:v>
                </c:pt>
                <c:pt idx="2297">
                  <c:v>358.23</c:v>
                </c:pt>
                <c:pt idx="2298">
                  <c:v>356.3</c:v>
                </c:pt>
                <c:pt idx="2299">
                  <c:v>353.97</c:v>
                </c:pt>
                <c:pt idx="2300">
                  <c:v>352.34</c:v>
                </c:pt>
                <c:pt idx="2301">
                  <c:v>352.43</c:v>
                </c:pt>
                <c:pt idx="2302">
                  <c:v>353.89</c:v>
                </c:pt>
                <c:pt idx="2303">
                  <c:v>355.21</c:v>
                </c:pt>
                <c:pt idx="2304">
                  <c:v>356.34</c:v>
                </c:pt>
                <c:pt idx="2305">
                  <c:v>357.21</c:v>
                </c:pt>
                <c:pt idx="2306">
                  <c:v>357.97</c:v>
                </c:pt>
                <c:pt idx="2307">
                  <c:v>359.22</c:v>
                </c:pt>
                <c:pt idx="2308">
                  <c:v>359.71</c:v>
                </c:pt>
                <c:pt idx="2309">
                  <c:v>359.44</c:v>
                </c:pt>
                <c:pt idx="2310">
                  <c:v>357.15</c:v>
                </c:pt>
                <c:pt idx="2311">
                  <c:v>354.99</c:v>
                </c:pt>
                <c:pt idx="2312">
                  <c:v>353.01</c:v>
                </c:pt>
                <c:pt idx="2313">
                  <c:v>353.41</c:v>
                </c:pt>
                <c:pt idx="2314">
                  <c:v>354.42</c:v>
                </c:pt>
                <c:pt idx="2315">
                  <c:v>355.68</c:v>
                </c:pt>
                <c:pt idx="2316">
                  <c:v>357.1</c:v>
                </c:pt>
                <c:pt idx="2317">
                  <c:v>357.42</c:v>
                </c:pt>
                <c:pt idx="2318">
                  <c:v>358.59</c:v>
                </c:pt>
                <c:pt idx="2319">
                  <c:v>359.39</c:v>
                </c:pt>
                <c:pt idx="2320">
                  <c:v>360.3</c:v>
                </c:pt>
                <c:pt idx="2321">
                  <c:v>359.64</c:v>
                </c:pt>
                <c:pt idx="2322">
                  <c:v>357.45</c:v>
                </c:pt>
                <c:pt idx="2323">
                  <c:v>355.76</c:v>
                </c:pt>
                <c:pt idx="2324">
                  <c:v>354.14</c:v>
                </c:pt>
                <c:pt idx="2325">
                  <c:v>354.23</c:v>
                </c:pt>
                <c:pt idx="2326">
                  <c:v>355.53</c:v>
                </c:pt>
                <c:pt idx="2327">
                  <c:v>357.03</c:v>
                </c:pt>
                <c:pt idx="2328">
                  <c:v>358.36</c:v>
                </c:pt>
                <c:pt idx="2329">
                  <c:v>359.04</c:v>
                </c:pt>
                <c:pt idx="2330">
                  <c:v>360.11</c:v>
                </c:pt>
                <c:pt idx="2331">
                  <c:v>361.36</c:v>
                </c:pt>
                <c:pt idx="2332">
                  <c:v>361.78</c:v>
                </c:pt>
                <c:pt idx="2333">
                  <c:v>360.94</c:v>
                </c:pt>
                <c:pt idx="2334">
                  <c:v>359.51</c:v>
                </c:pt>
                <c:pt idx="2335">
                  <c:v>357.59</c:v>
                </c:pt>
                <c:pt idx="2336">
                  <c:v>355.86</c:v>
                </c:pt>
                <c:pt idx="2337">
                  <c:v>356.21</c:v>
                </c:pt>
                <c:pt idx="2338">
                  <c:v>357.65</c:v>
                </c:pt>
                <c:pt idx="2339">
                  <c:v>359.1</c:v>
                </c:pt>
                <c:pt idx="2340">
                  <c:v>360.04</c:v>
                </c:pt>
                <c:pt idx="2341">
                  <c:v>361</c:v>
                </c:pt>
                <c:pt idx="2342">
                  <c:v>361.98</c:v>
                </c:pt>
                <c:pt idx="2343">
                  <c:v>363.44</c:v>
                </c:pt>
                <c:pt idx="2344">
                  <c:v>363.83</c:v>
                </c:pt>
                <c:pt idx="2345">
                  <c:v>363.33</c:v>
                </c:pt>
                <c:pt idx="2346">
                  <c:v>361.78</c:v>
                </c:pt>
                <c:pt idx="2347">
                  <c:v>359.33</c:v>
                </c:pt>
                <c:pt idx="2348">
                  <c:v>358.32</c:v>
                </c:pt>
                <c:pt idx="2349">
                  <c:v>358.14</c:v>
                </c:pt>
                <c:pt idx="2350">
                  <c:v>359.61</c:v>
                </c:pt>
                <c:pt idx="2351">
                  <c:v>360.82</c:v>
                </c:pt>
                <c:pt idx="2352">
                  <c:v>362.2</c:v>
                </c:pt>
                <c:pt idx="2353">
                  <c:v>363.36</c:v>
                </c:pt>
                <c:pt idx="2354">
                  <c:v>364.28</c:v>
                </c:pt>
                <c:pt idx="2355">
                  <c:v>364.69</c:v>
                </c:pt>
                <c:pt idx="2356">
                  <c:v>365.25</c:v>
                </c:pt>
                <c:pt idx="2357">
                  <c:v>365.06</c:v>
                </c:pt>
                <c:pt idx="2358">
                  <c:v>363.69</c:v>
                </c:pt>
                <c:pt idx="2359">
                  <c:v>361.55</c:v>
                </c:pt>
                <c:pt idx="2360">
                  <c:v>359.69</c:v>
                </c:pt>
                <c:pt idx="2361">
                  <c:v>359.72</c:v>
                </c:pt>
                <c:pt idx="2362">
                  <c:v>361.04</c:v>
                </c:pt>
                <c:pt idx="2363">
                  <c:v>362.39</c:v>
                </c:pt>
                <c:pt idx="2364">
                  <c:v>363.24</c:v>
                </c:pt>
                <c:pt idx="2365">
                  <c:v>364.21</c:v>
                </c:pt>
                <c:pt idx="2366">
                  <c:v>364.65</c:v>
                </c:pt>
                <c:pt idx="2367">
                  <c:v>366.49</c:v>
                </c:pt>
                <c:pt idx="2368">
                  <c:v>366.77</c:v>
                </c:pt>
                <c:pt idx="2369">
                  <c:v>365.73</c:v>
                </c:pt>
                <c:pt idx="2370">
                  <c:v>364.46</c:v>
                </c:pt>
                <c:pt idx="2371">
                  <c:v>362.4</c:v>
                </c:pt>
                <c:pt idx="2372">
                  <c:v>360.44</c:v>
                </c:pt>
                <c:pt idx="2373">
                  <c:v>360.97</c:v>
                </c:pt>
                <c:pt idx="2374">
                  <c:v>362.65</c:v>
                </c:pt>
                <c:pt idx="2375">
                  <c:v>364.51</c:v>
                </c:pt>
                <c:pt idx="2376">
                  <c:v>365.39</c:v>
                </c:pt>
                <c:pt idx="2377">
                  <c:v>366.1</c:v>
                </c:pt>
                <c:pt idx="2378">
                  <c:v>367.36</c:v>
                </c:pt>
                <c:pt idx="2379">
                  <c:v>368.79</c:v>
                </c:pt>
                <c:pt idx="2380">
                  <c:v>369.56</c:v>
                </c:pt>
                <c:pt idx="2381">
                  <c:v>369.13</c:v>
                </c:pt>
                <c:pt idx="2382">
                  <c:v>367.98</c:v>
                </c:pt>
                <c:pt idx="2383">
                  <c:v>366.1</c:v>
                </c:pt>
                <c:pt idx="2384">
                  <c:v>364.16</c:v>
                </c:pt>
                <c:pt idx="2385">
                  <c:v>364.54</c:v>
                </c:pt>
                <c:pt idx="2386">
                  <c:v>365.67</c:v>
                </c:pt>
                <c:pt idx="2387">
                  <c:v>367.3</c:v>
                </c:pt>
                <c:pt idx="2388">
                  <c:v>368.35</c:v>
                </c:pt>
                <c:pt idx="2389">
                  <c:v>369.28</c:v>
                </c:pt>
                <c:pt idx="2390">
                  <c:v>369.84</c:v>
                </c:pt>
                <c:pt idx="2391">
                  <c:v>371.15</c:v>
                </c:pt>
                <c:pt idx="2392">
                  <c:v>371.12</c:v>
                </c:pt>
                <c:pt idx="2393">
                  <c:v>370.46</c:v>
                </c:pt>
                <c:pt idx="2394">
                  <c:v>369.61</c:v>
                </c:pt>
                <c:pt idx="2395">
                  <c:v>367.06</c:v>
                </c:pt>
                <c:pt idx="2396">
                  <c:v>364.95</c:v>
                </c:pt>
                <c:pt idx="2397">
                  <c:v>365.52</c:v>
                </c:pt>
                <c:pt idx="2398">
                  <c:v>366.88</c:v>
                </c:pt>
                <c:pt idx="2399">
                  <c:v>368.26</c:v>
                </c:pt>
                <c:pt idx="2400">
                  <c:v>369.45</c:v>
                </c:pt>
                <c:pt idx="2401">
                  <c:v>369.71</c:v>
                </c:pt>
                <c:pt idx="2402">
                  <c:v>370.75</c:v>
                </c:pt>
                <c:pt idx="2403">
                  <c:v>371.98</c:v>
                </c:pt>
                <c:pt idx="2404">
                  <c:v>371.74</c:v>
                </c:pt>
                <c:pt idx="2405">
                  <c:v>371.87</c:v>
                </c:pt>
                <c:pt idx="2406">
                  <c:v>370.02</c:v>
                </c:pt>
                <c:pt idx="2407">
                  <c:v>368.27</c:v>
                </c:pt>
                <c:pt idx="2408">
                  <c:v>367.15</c:v>
                </c:pt>
                <c:pt idx="2409">
                  <c:v>367.18</c:v>
                </c:pt>
                <c:pt idx="2410">
                  <c:v>368.53</c:v>
                </c:pt>
                <c:pt idx="2411">
                  <c:v>369.83</c:v>
                </c:pt>
                <c:pt idx="2412">
                  <c:v>370.76</c:v>
                </c:pt>
                <c:pt idx="2413">
                  <c:v>371.69</c:v>
                </c:pt>
                <c:pt idx="2414">
                  <c:v>372.63</c:v>
                </c:pt>
                <c:pt idx="2415">
                  <c:v>373.55</c:v>
                </c:pt>
                <c:pt idx="2416">
                  <c:v>374.03</c:v>
                </c:pt>
                <c:pt idx="2417">
                  <c:v>373.4</c:v>
                </c:pt>
                <c:pt idx="2418">
                  <c:v>371.68</c:v>
                </c:pt>
                <c:pt idx="2419">
                  <c:v>369.78</c:v>
                </c:pt>
                <c:pt idx="2420">
                  <c:v>368.34</c:v>
                </c:pt>
                <c:pt idx="2421">
                  <c:v>368.61</c:v>
                </c:pt>
                <c:pt idx="2422">
                  <c:v>369.94</c:v>
                </c:pt>
                <c:pt idx="2423">
                  <c:v>371.42</c:v>
                </c:pt>
                <c:pt idx="2424">
                  <c:v>372.7</c:v>
                </c:pt>
                <c:pt idx="2425">
                  <c:v>373.37</c:v>
                </c:pt>
                <c:pt idx="2426">
                  <c:v>374.3</c:v>
                </c:pt>
                <c:pt idx="2427">
                  <c:v>375.19</c:v>
                </c:pt>
                <c:pt idx="2428">
                  <c:v>375.93</c:v>
                </c:pt>
                <c:pt idx="2429">
                  <c:v>375.69</c:v>
                </c:pt>
                <c:pt idx="2430">
                  <c:v>374.16</c:v>
                </c:pt>
                <c:pt idx="2431">
                  <c:v>372.03</c:v>
                </c:pt>
                <c:pt idx="2432">
                  <c:v>370.92</c:v>
                </c:pt>
                <c:pt idx="2433">
                  <c:v>370.73</c:v>
                </c:pt>
                <c:pt idx="2434">
                  <c:v>372.43</c:v>
                </c:pt>
                <c:pt idx="2435">
                  <c:v>373.98</c:v>
                </c:pt>
                <c:pt idx="2436">
                  <c:v>375.07</c:v>
                </c:pt>
                <c:pt idx="2437">
                  <c:v>375.82</c:v>
                </c:pt>
                <c:pt idx="2438">
                  <c:v>376.64</c:v>
                </c:pt>
                <c:pt idx="2439">
                  <c:v>377.92</c:v>
                </c:pt>
                <c:pt idx="2440">
                  <c:v>378.78</c:v>
                </c:pt>
                <c:pt idx="2441">
                  <c:v>378.46</c:v>
                </c:pt>
                <c:pt idx="2442">
                  <c:v>376.88</c:v>
                </c:pt>
                <c:pt idx="2443">
                  <c:v>374.57</c:v>
                </c:pt>
                <c:pt idx="2444">
                  <c:v>373.34</c:v>
                </c:pt>
                <c:pt idx="2445">
                  <c:v>373.31</c:v>
                </c:pt>
                <c:pt idx="2446">
                  <c:v>374.84</c:v>
                </c:pt>
                <c:pt idx="2447">
                  <c:v>376.17</c:v>
                </c:pt>
                <c:pt idx="2448">
                  <c:v>377.17</c:v>
                </c:pt>
                <c:pt idx="2449">
                  <c:v>378.05</c:v>
                </c:pt>
                <c:pt idx="2450">
                  <c:v>379.06</c:v>
                </c:pt>
                <c:pt idx="2451">
                  <c:v>380.54</c:v>
                </c:pt>
                <c:pt idx="2452">
                  <c:v>380.8</c:v>
                </c:pt>
                <c:pt idx="2453">
                  <c:v>379.87</c:v>
                </c:pt>
                <c:pt idx="2454">
                  <c:v>377.65</c:v>
                </c:pt>
                <c:pt idx="2455">
                  <c:v>376.18</c:v>
                </c:pt>
                <c:pt idx="2456">
                  <c:v>374.43</c:v>
                </c:pt>
                <c:pt idx="2457">
                  <c:v>374.63</c:v>
                </c:pt>
                <c:pt idx="2458">
                  <c:v>376.33</c:v>
                </c:pt>
                <c:pt idx="2459">
                  <c:v>377.68</c:v>
                </c:pt>
                <c:pt idx="2460">
                  <c:v>378.63</c:v>
                </c:pt>
                <c:pt idx="2461">
                  <c:v>379.91</c:v>
                </c:pt>
                <c:pt idx="2462">
                  <c:v>380.95</c:v>
                </c:pt>
                <c:pt idx="2463">
                  <c:v>382.48</c:v>
                </c:pt>
                <c:pt idx="2464">
                  <c:v>382.64</c:v>
                </c:pt>
                <c:pt idx="2465">
                  <c:v>382.4</c:v>
                </c:pt>
                <c:pt idx="2466">
                  <c:v>380.93</c:v>
                </c:pt>
                <c:pt idx="2467">
                  <c:v>378.93</c:v>
                </c:pt>
                <c:pt idx="2468">
                  <c:v>376.89</c:v>
                </c:pt>
                <c:pt idx="2469">
                  <c:v>377.19</c:v>
                </c:pt>
                <c:pt idx="2470">
                  <c:v>378.54</c:v>
                </c:pt>
                <c:pt idx="2471">
                  <c:v>380.31</c:v>
                </c:pt>
                <c:pt idx="2472">
                  <c:v>381.58</c:v>
                </c:pt>
                <c:pt idx="2473">
                  <c:v>382.4</c:v>
                </c:pt>
                <c:pt idx="2474">
                  <c:v>382.86</c:v>
                </c:pt>
                <c:pt idx="2475">
                  <c:v>384.8</c:v>
                </c:pt>
                <c:pt idx="2476">
                  <c:v>385.22</c:v>
                </c:pt>
                <c:pt idx="2477">
                  <c:v>384.24</c:v>
                </c:pt>
                <c:pt idx="2478">
                  <c:v>382.65</c:v>
                </c:pt>
                <c:pt idx="2479">
                  <c:v>380.6</c:v>
                </c:pt>
                <c:pt idx="2480">
                  <c:v>379.04</c:v>
                </c:pt>
                <c:pt idx="2481">
                  <c:v>379.33</c:v>
                </c:pt>
                <c:pt idx="2482">
                  <c:v>380.35</c:v>
                </c:pt>
                <c:pt idx="2483">
                  <c:v>382.02</c:v>
                </c:pt>
                <c:pt idx="2484">
                  <c:v>383.1</c:v>
                </c:pt>
                <c:pt idx="2485">
                  <c:v>384.12</c:v>
                </c:pt>
                <c:pt idx="2486">
                  <c:v>384.81</c:v>
                </c:pt>
                <c:pt idx="2487">
                  <c:v>386.73</c:v>
                </c:pt>
                <c:pt idx="2488">
                  <c:v>386.78</c:v>
                </c:pt>
                <c:pt idx="2489">
                  <c:v>386.33</c:v>
                </c:pt>
                <c:pt idx="2490">
                  <c:v>384.73</c:v>
                </c:pt>
                <c:pt idx="2491">
                  <c:v>382.24</c:v>
                </c:pt>
                <c:pt idx="2492">
                  <c:v>381.2</c:v>
                </c:pt>
                <c:pt idx="2493">
                  <c:v>381.37</c:v>
                </c:pt>
                <c:pt idx="2494">
                  <c:v>382.7</c:v>
                </c:pt>
                <c:pt idx="2495">
                  <c:v>384.19</c:v>
                </c:pt>
                <c:pt idx="2496">
                  <c:v>385.78</c:v>
                </c:pt>
                <c:pt idx="2497">
                  <c:v>386.06</c:v>
                </c:pt>
                <c:pt idx="2498">
                  <c:v>386.28</c:v>
                </c:pt>
                <c:pt idx="2499">
                  <c:v>387.33</c:v>
                </c:pt>
                <c:pt idx="2500">
                  <c:v>388.78</c:v>
                </c:pt>
                <c:pt idx="2501">
                  <c:v>387.99</c:v>
                </c:pt>
                <c:pt idx="2502">
                  <c:v>386.61</c:v>
                </c:pt>
                <c:pt idx="2503">
                  <c:v>384.32</c:v>
                </c:pt>
                <c:pt idx="2504">
                  <c:v>383.41</c:v>
                </c:pt>
                <c:pt idx="2505">
                  <c:v>383.22</c:v>
                </c:pt>
                <c:pt idx="2506">
                  <c:v>384.41</c:v>
                </c:pt>
                <c:pt idx="2507">
                  <c:v>385.79</c:v>
                </c:pt>
                <c:pt idx="2508">
                  <c:v>387.17</c:v>
                </c:pt>
                <c:pt idx="2509">
                  <c:v>387.7</c:v>
                </c:pt>
                <c:pt idx="2510">
                  <c:v>389.04</c:v>
                </c:pt>
                <c:pt idx="2511">
                  <c:v>389.76</c:v>
                </c:pt>
                <c:pt idx="2512">
                  <c:v>390.36</c:v>
                </c:pt>
                <c:pt idx="2513">
                  <c:v>389.7</c:v>
                </c:pt>
                <c:pt idx="2514">
                  <c:v>388.24</c:v>
                </c:pt>
                <c:pt idx="2515">
                  <c:v>386.29</c:v>
                </c:pt>
                <c:pt idx="2516">
                  <c:v>384.95</c:v>
                </c:pt>
                <c:pt idx="2517">
                  <c:v>384.64</c:v>
                </c:pt>
                <c:pt idx="2518">
                  <c:v>386.23</c:v>
                </c:pt>
                <c:pt idx="2519">
                  <c:v>387.63</c:v>
                </c:pt>
                <c:pt idx="2520">
                  <c:v>388.91</c:v>
                </c:pt>
                <c:pt idx="2521">
                  <c:v>390.41</c:v>
                </c:pt>
                <c:pt idx="2522">
                  <c:v>391.37</c:v>
                </c:pt>
                <c:pt idx="2523">
                  <c:v>392.67</c:v>
                </c:pt>
                <c:pt idx="2524">
                  <c:v>393.21</c:v>
                </c:pt>
                <c:pt idx="2525">
                  <c:v>392.38</c:v>
                </c:pt>
                <c:pt idx="2526">
                  <c:v>390.41</c:v>
                </c:pt>
                <c:pt idx="2527">
                  <c:v>388.54</c:v>
                </c:pt>
                <c:pt idx="2528">
                  <c:v>387.03</c:v>
                </c:pt>
                <c:pt idx="2529">
                  <c:v>387.43</c:v>
                </c:pt>
                <c:pt idx="2530">
                  <c:v>388.87</c:v>
                </c:pt>
                <c:pt idx="2531">
                  <c:v>389.99</c:v>
                </c:pt>
                <c:pt idx="2532">
                  <c:v>391.5</c:v>
                </c:pt>
                <c:pt idx="2533">
                  <c:v>392.05</c:v>
                </c:pt>
                <c:pt idx="2534">
                  <c:v>392.8</c:v>
                </c:pt>
                <c:pt idx="2535">
                  <c:v>393.44</c:v>
                </c:pt>
                <c:pt idx="2536">
                  <c:v>394.41</c:v>
                </c:pt>
                <c:pt idx="2537">
                  <c:v>393.95</c:v>
                </c:pt>
                <c:pt idx="2538">
                  <c:v>392.72</c:v>
                </c:pt>
                <c:pt idx="2539">
                  <c:v>390.33</c:v>
                </c:pt>
                <c:pt idx="2540">
                  <c:v>389.28</c:v>
                </c:pt>
                <c:pt idx="2541">
                  <c:v>389.19</c:v>
                </c:pt>
                <c:pt idx="2542">
                  <c:v>390.48</c:v>
                </c:pt>
                <c:pt idx="2543">
                  <c:v>392.06</c:v>
                </c:pt>
                <c:pt idx="2544">
                  <c:v>393.31</c:v>
                </c:pt>
                <c:pt idx="2545">
                  <c:v>394.04</c:v>
                </c:pt>
                <c:pt idx="2546">
                  <c:v>394.59</c:v>
                </c:pt>
                <c:pt idx="2547">
                  <c:v>396.38</c:v>
                </c:pt>
                <c:pt idx="2548">
                  <c:v>396.93</c:v>
                </c:pt>
                <c:pt idx="2549">
                  <c:v>395.91</c:v>
                </c:pt>
                <c:pt idx="2550">
                  <c:v>394.56</c:v>
                </c:pt>
                <c:pt idx="2551">
                  <c:v>392.59</c:v>
                </c:pt>
                <c:pt idx="2552">
                  <c:v>391.32</c:v>
                </c:pt>
                <c:pt idx="2553">
                  <c:v>391.27</c:v>
                </c:pt>
                <c:pt idx="2554">
                  <c:v>393.2</c:v>
                </c:pt>
                <c:pt idx="2555">
                  <c:v>394.57</c:v>
                </c:pt>
                <c:pt idx="2556">
                  <c:v>395.78</c:v>
                </c:pt>
                <c:pt idx="2557">
                  <c:v>397.03</c:v>
                </c:pt>
                <c:pt idx="2558">
                  <c:v>397.66</c:v>
                </c:pt>
                <c:pt idx="2559">
                  <c:v>398.64</c:v>
                </c:pt>
                <c:pt idx="2560">
                  <c:v>400.02</c:v>
                </c:pt>
                <c:pt idx="2561">
                  <c:v>398.81</c:v>
                </c:pt>
                <c:pt idx="2562">
                  <c:v>397.51</c:v>
                </c:pt>
                <c:pt idx="2563">
                  <c:v>395.39</c:v>
                </c:pt>
                <c:pt idx="2564">
                  <c:v>393.72</c:v>
                </c:pt>
                <c:pt idx="2565">
                  <c:v>393.9</c:v>
                </c:pt>
                <c:pt idx="2566">
                  <c:v>395.36</c:v>
                </c:pt>
                <c:pt idx="2567">
                  <c:v>397.03</c:v>
                </c:pt>
                <c:pt idx="2568">
                  <c:v>398.04</c:v>
                </c:pt>
                <c:pt idx="2569">
                  <c:v>398.28</c:v>
                </c:pt>
                <c:pt idx="2570">
                  <c:v>399.91</c:v>
                </c:pt>
                <c:pt idx="2571">
                  <c:v>401.51</c:v>
                </c:pt>
                <c:pt idx="2572">
                  <c:v>401.97</c:v>
                </c:pt>
                <c:pt idx="2573">
                  <c:v>401.43</c:v>
                </c:pt>
                <c:pt idx="2574">
                  <c:v>399.26</c:v>
                </c:pt>
                <c:pt idx="2575">
                  <c:v>397.2</c:v>
                </c:pt>
                <c:pt idx="2576">
                  <c:v>395.54</c:v>
                </c:pt>
                <c:pt idx="2577">
                  <c:v>396.15</c:v>
                </c:pt>
                <c:pt idx="2578">
                  <c:v>397.4</c:v>
                </c:pt>
                <c:pt idx="2579">
                  <c:v>399.08</c:v>
                </c:pt>
                <c:pt idx="2580">
                  <c:v>400.18</c:v>
                </c:pt>
                <c:pt idx="2581">
                  <c:v>400.55</c:v>
                </c:pt>
                <c:pt idx="2582">
                  <c:v>401.73</c:v>
                </c:pt>
                <c:pt idx="2583">
                  <c:v>403.38</c:v>
                </c:pt>
                <c:pt idx="2584">
                  <c:v>404.16</c:v>
                </c:pt>
                <c:pt idx="2585">
                  <c:v>402.97</c:v>
                </c:pt>
                <c:pt idx="2586">
                  <c:v>401.46</c:v>
                </c:pt>
                <c:pt idx="2587">
                  <c:v>399.1</c:v>
                </c:pt>
                <c:pt idx="2588">
                  <c:v>397.83</c:v>
                </c:pt>
                <c:pt idx="2589">
                  <c:v>398.49</c:v>
                </c:pt>
                <c:pt idx="2590">
                  <c:v>400.34</c:v>
                </c:pt>
                <c:pt idx="2591">
                  <c:v>402.06</c:v>
                </c:pt>
                <c:pt idx="2592">
                  <c:v>402.67</c:v>
                </c:pt>
                <c:pt idx="2593">
                  <c:v>404.24</c:v>
                </c:pt>
                <c:pt idx="2594">
                  <c:v>405.06</c:v>
                </c:pt>
                <c:pt idx="2595">
                  <c:v>407.62</c:v>
                </c:pt>
                <c:pt idx="2596">
                  <c:v>407.9</c:v>
                </c:pt>
                <c:pt idx="2597">
                  <c:v>407.01</c:v>
                </c:pt>
                <c:pt idx="2598">
                  <c:v>404.58</c:v>
                </c:pt>
                <c:pt idx="2599">
                  <c:v>402.45</c:v>
                </c:pt>
                <c:pt idx="2600">
                  <c:v>401.23</c:v>
                </c:pt>
                <c:pt idx="2601">
                  <c:v>401.81</c:v>
                </c:pt>
                <c:pt idx="2602">
                  <c:v>403.72</c:v>
                </c:pt>
                <c:pt idx="2603">
                  <c:v>404.64</c:v>
                </c:pt>
                <c:pt idx="2604">
                  <c:v>406.37</c:v>
                </c:pt>
                <c:pt idx="2605">
                  <c:v>406.66</c:v>
                </c:pt>
                <c:pt idx="2606">
                  <c:v>407.55</c:v>
                </c:pt>
                <c:pt idx="2607">
                  <c:v>409.23</c:v>
                </c:pt>
                <c:pt idx="2608">
                  <c:v>409.92</c:v>
                </c:pt>
                <c:pt idx="2609">
                  <c:v>409.09</c:v>
                </c:pt>
                <c:pt idx="2610">
                  <c:v>407.34</c:v>
                </c:pt>
                <c:pt idx="2611">
                  <c:v>405.3</c:v>
                </c:pt>
                <c:pt idx="2612">
                  <c:v>403.56</c:v>
                </c:pt>
                <c:pt idx="2613">
                  <c:v>403.83</c:v>
                </c:pt>
                <c:pt idx="2614">
                  <c:v>405.35</c:v>
                </c:pt>
                <c:pt idx="2615">
                  <c:v>407</c:v>
                </c:pt>
                <c:pt idx="2616">
                  <c:v>408.15</c:v>
                </c:pt>
                <c:pt idx="2617">
                  <c:v>408.52</c:v>
                </c:pt>
                <c:pt idx="2618">
                  <c:v>409.58</c:v>
                </c:pt>
                <c:pt idx="2619">
                  <c:v>410.44</c:v>
                </c:pt>
                <c:pt idx="2620">
                  <c:v>411.44</c:v>
                </c:pt>
                <c:pt idx="2621">
                  <c:v>411</c:v>
                </c:pt>
                <c:pt idx="2622">
                  <c:v>408.94</c:v>
                </c:pt>
                <c:pt idx="2623">
                  <c:v>407.17</c:v>
                </c:pt>
                <c:pt idx="2624">
                  <c:v>405.71</c:v>
                </c:pt>
                <c:pt idx="2625">
                  <c:v>406.18</c:v>
                </c:pt>
                <c:pt idx="2626">
                  <c:v>408.22</c:v>
                </c:pt>
                <c:pt idx="2627">
                  <c:v>409.27</c:v>
                </c:pt>
                <c:pt idx="2628">
                  <c:v>411.03</c:v>
                </c:pt>
                <c:pt idx="2629">
                  <c:v>411.96</c:v>
                </c:pt>
                <c:pt idx="2630">
                  <c:v>412.18</c:v>
                </c:pt>
                <c:pt idx="2631">
                  <c:v>413.61</c:v>
                </c:pt>
                <c:pt idx="2632">
                  <c:v>414.9</c:v>
                </c:pt>
                <c:pt idx="2633">
                  <c:v>414.15</c:v>
                </c:pt>
                <c:pt idx="2634">
                  <c:v>411.96</c:v>
                </c:pt>
                <c:pt idx="2635">
                  <c:v>410.17</c:v>
                </c:pt>
                <c:pt idx="2636">
                  <c:v>408.76</c:v>
                </c:pt>
                <c:pt idx="2637">
                  <c:v>408.74</c:v>
                </c:pt>
                <c:pt idx="2638">
                  <c:v>410.47</c:v>
                </c:pt>
                <c:pt idx="2639">
                  <c:v>411.97</c:v>
                </c:pt>
                <c:pt idx="2640">
                  <c:v>413.59</c:v>
                </c:pt>
                <c:pt idx="2641">
                  <c:v>414.32</c:v>
                </c:pt>
                <c:pt idx="2642">
                  <c:v>414.72</c:v>
                </c:pt>
                <c:pt idx="2643">
                  <c:v>416.42</c:v>
                </c:pt>
                <c:pt idx="2644">
                  <c:v>417.28</c:v>
                </c:pt>
                <c:pt idx="2645">
                  <c:v>416.58</c:v>
                </c:pt>
                <c:pt idx="2646">
                  <c:v>414.59</c:v>
                </c:pt>
                <c:pt idx="2647">
                  <c:v>412.75</c:v>
                </c:pt>
                <c:pt idx="2648">
                  <c:v>411.5</c:v>
                </c:pt>
                <c:pt idx="2649">
                  <c:v>411.49</c:v>
                </c:pt>
                <c:pt idx="2650">
                  <c:v>413.1</c:v>
                </c:pt>
                <c:pt idx="2651">
                  <c:v>414.23</c:v>
                </c:pt>
                <c:pt idx="2652">
                  <c:v>415.49</c:v>
                </c:pt>
                <c:pt idx="2653">
                  <c:v>416.69</c:v>
                </c:pt>
                <c:pt idx="2654">
                  <c:v>417.61</c:v>
                </c:pt>
                <c:pt idx="2655">
                  <c:v>419.01</c:v>
                </c:pt>
                <c:pt idx="2656">
                  <c:v>419.09</c:v>
                </c:pt>
                <c:pt idx="2657">
                  <c:v>418.93</c:v>
                </c:pt>
                <c:pt idx="2658">
                  <c:v>416.9</c:v>
                </c:pt>
                <c:pt idx="2659">
                  <c:v>414.42</c:v>
                </c:pt>
                <c:pt idx="2660">
                  <c:v>413.26</c:v>
                </c:pt>
                <c:pt idx="2661">
                  <c:v>413.9</c:v>
                </c:pt>
                <c:pt idx="2662">
                  <c:v>414.97</c:v>
                </c:pt>
                <c:pt idx="2663">
                  <c:v>416.67</c:v>
                </c:pt>
                <c:pt idx="2664">
                  <c:v>418.12</c:v>
                </c:pt>
                <c:pt idx="2665">
                  <c:v>419.24</c:v>
                </c:pt>
                <c:pt idx="2666">
                  <c:v>418.76</c:v>
                </c:pt>
                <c:pt idx="2667">
                  <c:v>420.19</c:v>
                </c:pt>
                <c:pt idx="2668">
                  <c:v>420.97</c:v>
                </c:pt>
                <c:pt idx="2669">
                  <c:v>420.94</c:v>
                </c:pt>
                <c:pt idx="2670">
                  <c:v>418.85</c:v>
                </c:pt>
                <c:pt idx="2671">
                  <c:v>417.15</c:v>
                </c:pt>
                <c:pt idx="2672">
                  <c:v>415.91</c:v>
                </c:pt>
                <c:pt idx="2673">
                  <c:v>415.74</c:v>
                </c:pt>
                <c:pt idx="2674">
                  <c:v>417.47</c:v>
                </c:pt>
                <c:pt idx="2675">
                  <c:v>419</c:v>
                </c:pt>
                <c:pt idx="2676">
                  <c:v>419.48</c:v>
                </c:pt>
                <c:pt idx="2677">
                  <c:v>420.32</c:v>
                </c:pt>
                <c:pt idx="2678">
                  <c:v>420.97</c:v>
                </c:pt>
                <c:pt idx="2679">
                  <c:v>423.37</c:v>
                </c:pt>
                <c:pt idx="2680">
                  <c:v>424.03</c:v>
                </c:pt>
                <c:pt idx="2681">
                  <c:v>423.66</c:v>
                </c:pt>
                <c:pt idx="2682">
                  <c:v>421.83</c:v>
                </c:pt>
                <c:pt idx="2683">
                  <c:v>419.68</c:v>
                </c:pt>
                <c:pt idx="2684">
                  <c:v>418.5</c:v>
                </c:pt>
                <c:pt idx="2685">
                  <c:v>418.82</c:v>
                </c:pt>
                <c:pt idx="2686">
                  <c:v>420.46</c:v>
                </c:pt>
                <c:pt idx="2687">
                  <c:v>421.86</c:v>
                </c:pt>
                <c:pt idx="2688">
                  <c:v>422.8</c:v>
                </c:pt>
                <c:pt idx="2689">
                  <c:v>424.62</c:v>
                </c:pt>
                <c:pt idx="2690">
                  <c:v>425.38</c:v>
                </c:pt>
              </c:numCache>
            </c:numRef>
          </c:yVal>
          <c:smooth val="1"/>
        </c:ser>
        <c:ser>
          <c:idx val="1"/>
          <c:order val="1"/>
          <c:tx>
            <c:strRef>
              <c:f>KeelingKurveSeit1800!$C$1</c:f>
              <c:strCache>
                <c:ptCount val="1"/>
                <c:pt idx="0">
                  <c:v>Mittelwerte ab Messung</c:v>
                </c:pt>
              </c:strCache>
            </c:strRef>
          </c:tx>
          <c:marker>
            <c:symbol val="none"/>
          </c:marker>
          <c:xVal>
            <c:numRef>
              <c:f>KeelingKurveSeit1800!$A$2:$A$2732</c:f>
              <c:numCache>
                <c:formatCode>0</c:formatCode>
                <c:ptCount val="2731"/>
                <c:pt idx="0">
                  <c:v>1800</c:v>
                </c:pt>
                <c:pt idx="1">
                  <c:v>1800.0833333333333</c:v>
                </c:pt>
                <c:pt idx="2">
                  <c:v>1800.1666666666665</c:v>
                </c:pt>
                <c:pt idx="3">
                  <c:v>1800.2499999999998</c:v>
                </c:pt>
                <c:pt idx="4">
                  <c:v>1800.333333333333</c:v>
                </c:pt>
                <c:pt idx="5">
                  <c:v>1800.4166666666663</c:v>
                </c:pt>
                <c:pt idx="6">
                  <c:v>1800.4999999999995</c:v>
                </c:pt>
                <c:pt idx="7">
                  <c:v>1800.5833333333328</c:v>
                </c:pt>
                <c:pt idx="8">
                  <c:v>1800.6666666666661</c:v>
                </c:pt>
                <c:pt idx="9">
                  <c:v>1800.7499999999993</c:v>
                </c:pt>
                <c:pt idx="10">
                  <c:v>1800.8333333333326</c:v>
                </c:pt>
                <c:pt idx="11">
                  <c:v>1800.9166666666658</c:v>
                </c:pt>
                <c:pt idx="12">
                  <c:v>1800.9999999999991</c:v>
                </c:pt>
                <c:pt idx="13">
                  <c:v>1801.0833333333323</c:v>
                </c:pt>
                <c:pt idx="14">
                  <c:v>1801.1666666666656</c:v>
                </c:pt>
                <c:pt idx="15">
                  <c:v>1801.2499999999989</c:v>
                </c:pt>
                <c:pt idx="16">
                  <c:v>1801.3333333333321</c:v>
                </c:pt>
                <c:pt idx="17">
                  <c:v>1801.4166666666654</c:v>
                </c:pt>
                <c:pt idx="18">
                  <c:v>1801.4999999999986</c:v>
                </c:pt>
                <c:pt idx="19">
                  <c:v>1801.5833333333319</c:v>
                </c:pt>
                <c:pt idx="20">
                  <c:v>1801.6666666666652</c:v>
                </c:pt>
                <c:pt idx="21">
                  <c:v>1801.7499999999984</c:v>
                </c:pt>
                <c:pt idx="22">
                  <c:v>1801.8333333333317</c:v>
                </c:pt>
                <c:pt idx="23">
                  <c:v>1801.9166666666649</c:v>
                </c:pt>
                <c:pt idx="24">
                  <c:v>1801.9999999999982</c:v>
                </c:pt>
                <c:pt idx="25">
                  <c:v>1802.0833333333314</c:v>
                </c:pt>
                <c:pt idx="26">
                  <c:v>1802.1666666666647</c:v>
                </c:pt>
                <c:pt idx="27">
                  <c:v>1802.249999999998</c:v>
                </c:pt>
                <c:pt idx="28">
                  <c:v>1802.3333333333312</c:v>
                </c:pt>
                <c:pt idx="29">
                  <c:v>1802.4166666666645</c:v>
                </c:pt>
                <c:pt idx="30">
                  <c:v>1802.4999999999977</c:v>
                </c:pt>
                <c:pt idx="31">
                  <c:v>1802.583333333331</c:v>
                </c:pt>
                <c:pt idx="32">
                  <c:v>1802.6666666666642</c:v>
                </c:pt>
                <c:pt idx="33">
                  <c:v>1802.7499999999975</c:v>
                </c:pt>
                <c:pt idx="34">
                  <c:v>1802.8333333333308</c:v>
                </c:pt>
                <c:pt idx="35">
                  <c:v>1802.916666666664</c:v>
                </c:pt>
                <c:pt idx="36">
                  <c:v>1802.9999999999973</c:v>
                </c:pt>
                <c:pt idx="37">
                  <c:v>1803.0833333333305</c:v>
                </c:pt>
                <c:pt idx="38">
                  <c:v>1803.1666666666638</c:v>
                </c:pt>
                <c:pt idx="39">
                  <c:v>1803.249999999997</c:v>
                </c:pt>
                <c:pt idx="40">
                  <c:v>1803.3333333333303</c:v>
                </c:pt>
                <c:pt idx="41">
                  <c:v>1803.4166666666636</c:v>
                </c:pt>
                <c:pt idx="42">
                  <c:v>1803.4999999999968</c:v>
                </c:pt>
                <c:pt idx="43">
                  <c:v>1803.5833333333301</c:v>
                </c:pt>
                <c:pt idx="44">
                  <c:v>1803.6666666666633</c:v>
                </c:pt>
                <c:pt idx="45">
                  <c:v>1803.7499999999966</c:v>
                </c:pt>
                <c:pt idx="46">
                  <c:v>1803.8333333333298</c:v>
                </c:pt>
                <c:pt idx="47">
                  <c:v>1803.9166666666631</c:v>
                </c:pt>
                <c:pt idx="48">
                  <c:v>1803.9999999999964</c:v>
                </c:pt>
                <c:pt idx="49">
                  <c:v>1804.0833333333296</c:v>
                </c:pt>
                <c:pt idx="50">
                  <c:v>1804.1666666666629</c:v>
                </c:pt>
                <c:pt idx="51">
                  <c:v>1804.2499999999961</c:v>
                </c:pt>
                <c:pt idx="52">
                  <c:v>1804.3333333333294</c:v>
                </c:pt>
                <c:pt idx="53">
                  <c:v>1804.4166666666626</c:v>
                </c:pt>
                <c:pt idx="54">
                  <c:v>1804.4999999999959</c:v>
                </c:pt>
                <c:pt idx="55">
                  <c:v>1804.5833333333292</c:v>
                </c:pt>
                <c:pt idx="56">
                  <c:v>1804.6666666666624</c:v>
                </c:pt>
                <c:pt idx="57">
                  <c:v>1804.7499999999957</c:v>
                </c:pt>
                <c:pt idx="58">
                  <c:v>1804.8333333333289</c:v>
                </c:pt>
                <c:pt idx="59">
                  <c:v>1804.9166666666622</c:v>
                </c:pt>
                <c:pt idx="60">
                  <c:v>1804.9999999999955</c:v>
                </c:pt>
                <c:pt idx="61">
                  <c:v>1805.0833333333287</c:v>
                </c:pt>
                <c:pt idx="62">
                  <c:v>1805.166666666662</c:v>
                </c:pt>
                <c:pt idx="63">
                  <c:v>1805.2499999999952</c:v>
                </c:pt>
                <c:pt idx="64">
                  <c:v>1805.3333333333285</c:v>
                </c:pt>
                <c:pt idx="65">
                  <c:v>1805.4166666666617</c:v>
                </c:pt>
                <c:pt idx="66">
                  <c:v>1805.499999999995</c:v>
                </c:pt>
                <c:pt idx="67">
                  <c:v>1805.5833333333283</c:v>
                </c:pt>
                <c:pt idx="68">
                  <c:v>1805.6666666666615</c:v>
                </c:pt>
                <c:pt idx="69">
                  <c:v>1805.7499999999948</c:v>
                </c:pt>
                <c:pt idx="70">
                  <c:v>1805.833333333328</c:v>
                </c:pt>
                <c:pt idx="71">
                  <c:v>1805.9166666666613</c:v>
                </c:pt>
                <c:pt idx="72">
                  <c:v>1805.9999999999945</c:v>
                </c:pt>
                <c:pt idx="73">
                  <c:v>1806.0833333333278</c:v>
                </c:pt>
                <c:pt idx="74">
                  <c:v>1806.1666666666611</c:v>
                </c:pt>
                <c:pt idx="75">
                  <c:v>1806.2499999999943</c:v>
                </c:pt>
                <c:pt idx="76">
                  <c:v>1806.3333333333276</c:v>
                </c:pt>
                <c:pt idx="77">
                  <c:v>1806.4166666666608</c:v>
                </c:pt>
                <c:pt idx="78">
                  <c:v>1806.4999999999941</c:v>
                </c:pt>
                <c:pt idx="79">
                  <c:v>1806.5833333333273</c:v>
                </c:pt>
                <c:pt idx="80">
                  <c:v>1806.6666666666606</c:v>
                </c:pt>
                <c:pt idx="81">
                  <c:v>1806.7499999999939</c:v>
                </c:pt>
                <c:pt idx="82">
                  <c:v>1806.8333333333271</c:v>
                </c:pt>
                <c:pt idx="83">
                  <c:v>1806.9166666666604</c:v>
                </c:pt>
                <c:pt idx="84">
                  <c:v>1806.9999999999936</c:v>
                </c:pt>
                <c:pt idx="85">
                  <c:v>1807.0833333333269</c:v>
                </c:pt>
                <c:pt idx="86">
                  <c:v>1807.1666666666601</c:v>
                </c:pt>
                <c:pt idx="87">
                  <c:v>1807.2499999999934</c:v>
                </c:pt>
                <c:pt idx="88">
                  <c:v>1807.3333333333267</c:v>
                </c:pt>
                <c:pt idx="89">
                  <c:v>1807.4166666666599</c:v>
                </c:pt>
                <c:pt idx="90">
                  <c:v>1807.4999999999932</c:v>
                </c:pt>
                <c:pt idx="91">
                  <c:v>1807.5833333333264</c:v>
                </c:pt>
                <c:pt idx="92">
                  <c:v>1807.6666666666597</c:v>
                </c:pt>
                <c:pt idx="93">
                  <c:v>1807.749999999993</c:v>
                </c:pt>
                <c:pt idx="94">
                  <c:v>1807.8333333333262</c:v>
                </c:pt>
                <c:pt idx="95">
                  <c:v>1807.9166666666595</c:v>
                </c:pt>
                <c:pt idx="96">
                  <c:v>1807.9999999999927</c:v>
                </c:pt>
                <c:pt idx="97">
                  <c:v>1808.083333333326</c:v>
                </c:pt>
                <c:pt idx="98">
                  <c:v>1808.1666666666592</c:v>
                </c:pt>
                <c:pt idx="99">
                  <c:v>1808.2499999999925</c:v>
                </c:pt>
                <c:pt idx="100">
                  <c:v>1808.3333333333258</c:v>
                </c:pt>
                <c:pt idx="101">
                  <c:v>1808.416666666659</c:v>
                </c:pt>
                <c:pt idx="102">
                  <c:v>1808.4999999999923</c:v>
                </c:pt>
                <c:pt idx="103">
                  <c:v>1808.5833333333255</c:v>
                </c:pt>
                <c:pt idx="104">
                  <c:v>1808.6666666666588</c:v>
                </c:pt>
                <c:pt idx="105">
                  <c:v>1808.749999999992</c:v>
                </c:pt>
                <c:pt idx="106">
                  <c:v>1808.8333333333253</c:v>
                </c:pt>
                <c:pt idx="107">
                  <c:v>1808.9166666666586</c:v>
                </c:pt>
                <c:pt idx="108">
                  <c:v>1808.9999999999918</c:v>
                </c:pt>
                <c:pt idx="109">
                  <c:v>1809.0833333333251</c:v>
                </c:pt>
                <c:pt idx="110">
                  <c:v>1809.1666666666583</c:v>
                </c:pt>
                <c:pt idx="111">
                  <c:v>1809.2499999999916</c:v>
                </c:pt>
                <c:pt idx="112">
                  <c:v>1809.3333333333248</c:v>
                </c:pt>
                <c:pt idx="113">
                  <c:v>1809.4166666666581</c:v>
                </c:pt>
                <c:pt idx="114">
                  <c:v>1809.4999999999914</c:v>
                </c:pt>
                <c:pt idx="115">
                  <c:v>1809.5833333333246</c:v>
                </c:pt>
                <c:pt idx="116">
                  <c:v>1809.6666666666579</c:v>
                </c:pt>
                <c:pt idx="117">
                  <c:v>1809.7499999999911</c:v>
                </c:pt>
                <c:pt idx="118">
                  <c:v>1809.8333333333244</c:v>
                </c:pt>
                <c:pt idx="119">
                  <c:v>1809.9166666666576</c:v>
                </c:pt>
                <c:pt idx="120">
                  <c:v>1809.9999999999909</c:v>
                </c:pt>
                <c:pt idx="121">
                  <c:v>1810.0833333333242</c:v>
                </c:pt>
                <c:pt idx="122">
                  <c:v>1810.1666666666574</c:v>
                </c:pt>
                <c:pt idx="123">
                  <c:v>1810.2499999999907</c:v>
                </c:pt>
                <c:pt idx="124">
                  <c:v>1810.3333333333239</c:v>
                </c:pt>
                <c:pt idx="125">
                  <c:v>1810.4166666666572</c:v>
                </c:pt>
                <c:pt idx="126">
                  <c:v>1810.4999999999905</c:v>
                </c:pt>
                <c:pt idx="127">
                  <c:v>1810.5833333333237</c:v>
                </c:pt>
                <c:pt idx="128">
                  <c:v>1810.666666666657</c:v>
                </c:pt>
                <c:pt idx="129">
                  <c:v>1810.7499999999902</c:v>
                </c:pt>
                <c:pt idx="130">
                  <c:v>1810.8333333333235</c:v>
                </c:pt>
                <c:pt idx="131">
                  <c:v>1810.9166666666567</c:v>
                </c:pt>
                <c:pt idx="132">
                  <c:v>1810.99999999999</c:v>
                </c:pt>
                <c:pt idx="133">
                  <c:v>1811.0833333333233</c:v>
                </c:pt>
                <c:pt idx="134">
                  <c:v>1811.1666666666565</c:v>
                </c:pt>
                <c:pt idx="135">
                  <c:v>1811.2499999999898</c:v>
                </c:pt>
                <c:pt idx="136">
                  <c:v>1811.333333333323</c:v>
                </c:pt>
                <c:pt idx="137">
                  <c:v>1811.4166666666563</c:v>
                </c:pt>
                <c:pt idx="138">
                  <c:v>1811.4999999999895</c:v>
                </c:pt>
                <c:pt idx="139">
                  <c:v>1811.5833333333228</c:v>
                </c:pt>
                <c:pt idx="140">
                  <c:v>1811.6666666666561</c:v>
                </c:pt>
                <c:pt idx="141">
                  <c:v>1811.7499999999893</c:v>
                </c:pt>
                <c:pt idx="142">
                  <c:v>1811.8333333333226</c:v>
                </c:pt>
                <c:pt idx="143">
                  <c:v>1811.9166666666558</c:v>
                </c:pt>
                <c:pt idx="144">
                  <c:v>1811.9999999999891</c:v>
                </c:pt>
                <c:pt idx="145">
                  <c:v>1812.0833333333223</c:v>
                </c:pt>
                <c:pt idx="146">
                  <c:v>1812.1666666666556</c:v>
                </c:pt>
                <c:pt idx="147">
                  <c:v>1812.2499999999889</c:v>
                </c:pt>
                <c:pt idx="148">
                  <c:v>1812.3333333333221</c:v>
                </c:pt>
                <c:pt idx="149">
                  <c:v>1812.4166666666554</c:v>
                </c:pt>
                <c:pt idx="150">
                  <c:v>1812.4999999999886</c:v>
                </c:pt>
                <c:pt idx="151">
                  <c:v>1812.5833333333219</c:v>
                </c:pt>
                <c:pt idx="152">
                  <c:v>1812.6666666666551</c:v>
                </c:pt>
                <c:pt idx="153">
                  <c:v>1812.7499999999884</c:v>
                </c:pt>
                <c:pt idx="154">
                  <c:v>1812.8333333333217</c:v>
                </c:pt>
                <c:pt idx="155">
                  <c:v>1812.9166666666549</c:v>
                </c:pt>
                <c:pt idx="156">
                  <c:v>1812.9999999999882</c:v>
                </c:pt>
                <c:pt idx="157">
                  <c:v>1813.0833333333214</c:v>
                </c:pt>
                <c:pt idx="158">
                  <c:v>1813.1666666666547</c:v>
                </c:pt>
                <c:pt idx="159">
                  <c:v>1813.2499999999879</c:v>
                </c:pt>
                <c:pt idx="160">
                  <c:v>1813.3333333333212</c:v>
                </c:pt>
                <c:pt idx="161">
                  <c:v>1813.4166666666545</c:v>
                </c:pt>
                <c:pt idx="162">
                  <c:v>1813.4999999999877</c:v>
                </c:pt>
                <c:pt idx="163">
                  <c:v>1813.583333333321</c:v>
                </c:pt>
                <c:pt idx="164">
                  <c:v>1813.6666666666542</c:v>
                </c:pt>
                <c:pt idx="165">
                  <c:v>1813.7499999999875</c:v>
                </c:pt>
                <c:pt idx="166">
                  <c:v>1813.8333333333208</c:v>
                </c:pt>
                <c:pt idx="167">
                  <c:v>1813.916666666654</c:v>
                </c:pt>
                <c:pt idx="168">
                  <c:v>1813.9999999999873</c:v>
                </c:pt>
                <c:pt idx="169">
                  <c:v>1814.0833333333205</c:v>
                </c:pt>
                <c:pt idx="170">
                  <c:v>1814.1666666666538</c:v>
                </c:pt>
                <c:pt idx="171">
                  <c:v>1814.249999999987</c:v>
                </c:pt>
                <c:pt idx="172">
                  <c:v>1814.3333333333203</c:v>
                </c:pt>
                <c:pt idx="173">
                  <c:v>1814.4166666666536</c:v>
                </c:pt>
                <c:pt idx="174">
                  <c:v>1814.4999999999868</c:v>
                </c:pt>
                <c:pt idx="175">
                  <c:v>1814.5833333333201</c:v>
                </c:pt>
                <c:pt idx="176">
                  <c:v>1814.6666666666533</c:v>
                </c:pt>
                <c:pt idx="177">
                  <c:v>1814.7499999999866</c:v>
                </c:pt>
                <c:pt idx="178">
                  <c:v>1814.8333333333198</c:v>
                </c:pt>
                <c:pt idx="179">
                  <c:v>1814.9166666666531</c:v>
                </c:pt>
                <c:pt idx="180">
                  <c:v>1814.9999999999864</c:v>
                </c:pt>
                <c:pt idx="181">
                  <c:v>1815.0833333333196</c:v>
                </c:pt>
                <c:pt idx="182">
                  <c:v>1815.1666666666529</c:v>
                </c:pt>
                <c:pt idx="183">
                  <c:v>1815.2499999999861</c:v>
                </c:pt>
                <c:pt idx="184">
                  <c:v>1815.3333333333194</c:v>
                </c:pt>
                <c:pt idx="185">
                  <c:v>1815.4166666666526</c:v>
                </c:pt>
                <c:pt idx="186">
                  <c:v>1815.4999999999859</c:v>
                </c:pt>
                <c:pt idx="187">
                  <c:v>1815.5833333333192</c:v>
                </c:pt>
                <c:pt idx="188">
                  <c:v>1815.6666666666524</c:v>
                </c:pt>
                <c:pt idx="189">
                  <c:v>1815.7499999999857</c:v>
                </c:pt>
                <c:pt idx="190">
                  <c:v>1815.8333333333189</c:v>
                </c:pt>
                <c:pt idx="191">
                  <c:v>1815.9166666666522</c:v>
                </c:pt>
                <c:pt idx="192">
                  <c:v>1815.9999999999854</c:v>
                </c:pt>
                <c:pt idx="193">
                  <c:v>1816.0833333333187</c:v>
                </c:pt>
                <c:pt idx="194">
                  <c:v>1816.166666666652</c:v>
                </c:pt>
                <c:pt idx="195">
                  <c:v>1816.2499999999852</c:v>
                </c:pt>
                <c:pt idx="196">
                  <c:v>1816.3333333333185</c:v>
                </c:pt>
                <c:pt idx="197">
                  <c:v>1816.4166666666517</c:v>
                </c:pt>
                <c:pt idx="198">
                  <c:v>1816.499999999985</c:v>
                </c:pt>
                <c:pt idx="199">
                  <c:v>1816.5833333333183</c:v>
                </c:pt>
                <c:pt idx="200">
                  <c:v>1816.6666666666515</c:v>
                </c:pt>
                <c:pt idx="201">
                  <c:v>1816.7499999999848</c:v>
                </c:pt>
                <c:pt idx="202">
                  <c:v>1816.833333333318</c:v>
                </c:pt>
                <c:pt idx="203">
                  <c:v>1816.9166666666513</c:v>
                </c:pt>
                <c:pt idx="204">
                  <c:v>1816.9999999999845</c:v>
                </c:pt>
                <c:pt idx="205">
                  <c:v>1817.0833333333178</c:v>
                </c:pt>
                <c:pt idx="206">
                  <c:v>1817.1666666666511</c:v>
                </c:pt>
                <c:pt idx="207">
                  <c:v>1817.2499999999843</c:v>
                </c:pt>
                <c:pt idx="208">
                  <c:v>1817.3333333333176</c:v>
                </c:pt>
                <c:pt idx="209">
                  <c:v>1817.4166666666508</c:v>
                </c:pt>
                <c:pt idx="210">
                  <c:v>1817.4999999999841</c:v>
                </c:pt>
                <c:pt idx="211">
                  <c:v>1817.5833333333173</c:v>
                </c:pt>
                <c:pt idx="212">
                  <c:v>1817.6666666666506</c:v>
                </c:pt>
                <c:pt idx="213">
                  <c:v>1817.7499999999839</c:v>
                </c:pt>
                <c:pt idx="214">
                  <c:v>1817.8333333333171</c:v>
                </c:pt>
                <c:pt idx="215">
                  <c:v>1817.9166666666504</c:v>
                </c:pt>
                <c:pt idx="216">
                  <c:v>1817.9999999999836</c:v>
                </c:pt>
                <c:pt idx="217">
                  <c:v>1818.0833333333169</c:v>
                </c:pt>
                <c:pt idx="218">
                  <c:v>1818.1666666666501</c:v>
                </c:pt>
                <c:pt idx="219">
                  <c:v>1818.2499999999834</c:v>
                </c:pt>
                <c:pt idx="220">
                  <c:v>1818.3333333333167</c:v>
                </c:pt>
                <c:pt idx="221">
                  <c:v>1818.4166666666499</c:v>
                </c:pt>
                <c:pt idx="222">
                  <c:v>1818.4999999999832</c:v>
                </c:pt>
                <c:pt idx="223">
                  <c:v>1818.5833333333164</c:v>
                </c:pt>
                <c:pt idx="224">
                  <c:v>1818.6666666666497</c:v>
                </c:pt>
                <c:pt idx="225">
                  <c:v>1818.7499999999829</c:v>
                </c:pt>
                <c:pt idx="226">
                  <c:v>1818.8333333333162</c:v>
                </c:pt>
                <c:pt idx="227">
                  <c:v>1818.9166666666495</c:v>
                </c:pt>
                <c:pt idx="228">
                  <c:v>1818.9999999999827</c:v>
                </c:pt>
                <c:pt idx="229">
                  <c:v>1819.083333333316</c:v>
                </c:pt>
                <c:pt idx="230">
                  <c:v>1819.1666666666492</c:v>
                </c:pt>
                <c:pt idx="231">
                  <c:v>1819.2499999999825</c:v>
                </c:pt>
                <c:pt idx="232">
                  <c:v>1819.3333333333157</c:v>
                </c:pt>
                <c:pt idx="233">
                  <c:v>1819.416666666649</c:v>
                </c:pt>
                <c:pt idx="234">
                  <c:v>1819.4999999999823</c:v>
                </c:pt>
                <c:pt idx="235">
                  <c:v>1819.5833333333155</c:v>
                </c:pt>
                <c:pt idx="236">
                  <c:v>1819.6666666666488</c:v>
                </c:pt>
                <c:pt idx="237">
                  <c:v>1819.749999999982</c:v>
                </c:pt>
                <c:pt idx="238">
                  <c:v>1819.8333333333153</c:v>
                </c:pt>
                <c:pt idx="239">
                  <c:v>1819.9166666666486</c:v>
                </c:pt>
                <c:pt idx="240">
                  <c:v>1819.9999999999818</c:v>
                </c:pt>
                <c:pt idx="241">
                  <c:v>1820.0833333333151</c:v>
                </c:pt>
                <c:pt idx="242">
                  <c:v>1820.1666666666483</c:v>
                </c:pt>
                <c:pt idx="243">
                  <c:v>1820.2499999999816</c:v>
                </c:pt>
                <c:pt idx="244">
                  <c:v>1820.3333333333148</c:v>
                </c:pt>
                <c:pt idx="245">
                  <c:v>1820.4166666666481</c:v>
                </c:pt>
                <c:pt idx="246">
                  <c:v>1820.4999999999814</c:v>
                </c:pt>
                <c:pt idx="247">
                  <c:v>1820.5833333333146</c:v>
                </c:pt>
                <c:pt idx="248">
                  <c:v>1820.6666666666479</c:v>
                </c:pt>
                <c:pt idx="249">
                  <c:v>1820.7499999999811</c:v>
                </c:pt>
                <c:pt idx="250">
                  <c:v>1820.8333333333144</c:v>
                </c:pt>
                <c:pt idx="251">
                  <c:v>1820.9166666666476</c:v>
                </c:pt>
                <c:pt idx="252">
                  <c:v>1820.9999999999809</c:v>
                </c:pt>
                <c:pt idx="253">
                  <c:v>1821.0833333333142</c:v>
                </c:pt>
                <c:pt idx="254">
                  <c:v>1821.1666666666474</c:v>
                </c:pt>
                <c:pt idx="255">
                  <c:v>1821.2499999999807</c:v>
                </c:pt>
                <c:pt idx="256">
                  <c:v>1821.3333333333139</c:v>
                </c:pt>
                <c:pt idx="257">
                  <c:v>1821.4166666666472</c:v>
                </c:pt>
                <c:pt idx="258">
                  <c:v>1821.4999999999804</c:v>
                </c:pt>
                <c:pt idx="259">
                  <c:v>1821.5833333333137</c:v>
                </c:pt>
                <c:pt idx="260">
                  <c:v>1821.666666666647</c:v>
                </c:pt>
                <c:pt idx="261">
                  <c:v>1821.7499999999802</c:v>
                </c:pt>
                <c:pt idx="262">
                  <c:v>1821.8333333333135</c:v>
                </c:pt>
                <c:pt idx="263">
                  <c:v>1821.9166666666467</c:v>
                </c:pt>
                <c:pt idx="264">
                  <c:v>1821.99999999998</c:v>
                </c:pt>
                <c:pt idx="265">
                  <c:v>1822.0833333333132</c:v>
                </c:pt>
                <c:pt idx="266">
                  <c:v>1822.1666666666465</c:v>
                </c:pt>
                <c:pt idx="267">
                  <c:v>1822.2499999999798</c:v>
                </c:pt>
                <c:pt idx="268">
                  <c:v>1822.333333333313</c:v>
                </c:pt>
                <c:pt idx="269">
                  <c:v>1822.4166666666463</c:v>
                </c:pt>
                <c:pt idx="270">
                  <c:v>1822.4999999999795</c:v>
                </c:pt>
                <c:pt idx="271">
                  <c:v>1822.5833333333128</c:v>
                </c:pt>
                <c:pt idx="272">
                  <c:v>1822.6666666666461</c:v>
                </c:pt>
                <c:pt idx="273">
                  <c:v>1822.7499999999793</c:v>
                </c:pt>
                <c:pt idx="274">
                  <c:v>1822.8333333333126</c:v>
                </c:pt>
                <c:pt idx="275">
                  <c:v>1822.9166666666458</c:v>
                </c:pt>
                <c:pt idx="276">
                  <c:v>1822.9999999999791</c:v>
                </c:pt>
                <c:pt idx="277">
                  <c:v>1823.0833333333123</c:v>
                </c:pt>
                <c:pt idx="278">
                  <c:v>1823.1666666666456</c:v>
                </c:pt>
                <c:pt idx="279">
                  <c:v>1823.2499999999789</c:v>
                </c:pt>
                <c:pt idx="280">
                  <c:v>1823.3333333333121</c:v>
                </c:pt>
                <c:pt idx="281">
                  <c:v>1823.4166666666454</c:v>
                </c:pt>
                <c:pt idx="282">
                  <c:v>1823.4999999999786</c:v>
                </c:pt>
                <c:pt idx="283">
                  <c:v>1823.5833333333119</c:v>
                </c:pt>
                <c:pt idx="284">
                  <c:v>1823.6666666666451</c:v>
                </c:pt>
                <c:pt idx="285">
                  <c:v>1823.7499999999784</c:v>
                </c:pt>
                <c:pt idx="286">
                  <c:v>1823.8333333333117</c:v>
                </c:pt>
                <c:pt idx="287">
                  <c:v>1823.9166666666449</c:v>
                </c:pt>
                <c:pt idx="288">
                  <c:v>1823.9999999999782</c:v>
                </c:pt>
                <c:pt idx="289">
                  <c:v>1824.0833333333114</c:v>
                </c:pt>
                <c:pt idx="290">
                  <c:v>1824.1666666666447</c:v>
                </c:pt>
                <c:pt idx="291">
                  <c:v>1824.2499999999779</c:v>
                </c:pt>
                <c:pt idx="292">
                  <c:v>1824.3333333333112</c:v>
                </c:pt>
                <c:pt idx="293">
                  <c:v>1824.4166666666445</c:v>
                </c:pt>
                <c:pt idx="294">
                  <c:v>1824.4999999999777</c:v>
                </c:pt>
                <c:pt idx="295">
                  <c:v>1824.583333333311</c:v>
                </c:pt>
                <c:pt idx="296">
                  <c:v>1824.6666666666442</c:v>
                </c:pt>
                <c:pt idx="297">
                  <c:v>1824.7499999999775</c:v>
                </c:pt>
                <c:pt idx="298">
                  <c:v>1824.8333333333107</c:v>
                </c:pt>
                <c:pt idx="299">
                  <c:v>1824.916666666644</c:v>
                </c:pt>
                <c:pt idx="300">
                  <c:v>1824.9999999999773</c:v>
                </c:pt>
                <c:pt idx="301">
                  <c:v>1825.0833333333105</c:v>
                </c:pt>
                <c:pt idx="302">
                  <c:v>1825.1666666666438</c:v>
                </c:pt>
                <c:pt idx="303">
                  <c:v>1825.249999999977</c:v>
                </c:pt>
                <c:pt idx="304">
                  <c:v>1825.3333333333103</c:v>
                </c:pt>
                <c:pt idx="305">
                  <c:v>1825.4166666666436</c:v>
                </c:pt>
                <c:pt idx="306">
                  <c:v>1825.4999999999768</c:v>
                </c:pt>
                <c:pt idx="307">
                  <c:v>1825.5833333333101</c:v>
                </c:pt>
                <c:pt idx="308">
                  <c:v>1825.6666666666433</c:v>
                </c:pt>
                <c:pt idx="309">
                  <c:v>1825.7499999999766</c:v>
                </c:pt>
                <c:pt idx="310">
                  <c:v>1825.8333333333098</c:v>
                </c:pt>
                <c:pt idx="311">
                  <c:v>1825.9166666666431</c:v>
                </c:pt>
                <c:pt idx="312">
                  <c:v>1825.9999999999764</c:v>
                </c:pt>
                <c:pt idx="313">
                  <c:v>1826.0833333333096</c:v>
                </c:pt>
                <c:pt idx="314">
                  <c:v>1826.1666666666429</c:v>
                </c:pt>
                <c:pt idx="315">
                  <c:v>1826.2499999999761</c:v>
                </c:pt>
                <c:pt idx="316">
                  <c:v>1826.3333333333094</c:v>
                </c:pt>
                <c:pt idx="317">
                  <c:v>1826.4166666666426</c:v>
                </c:pt>
                <c:pt idx="318">
                  <c:v>1826.4999999999759</c:v>
                </c:pt>
                <c:pt idx="319">
                  <c:v>1826.5833333333092</c:v>
                </c:pt>
                <c:pt idx="320">
                  <c:v>1826.6666666666424</c:v>
                </c:pt>
                <c:pt idx="321">
                  <c:v>1826.7499999999757</c:v>
                </c:pt>
                <c:pt idx="322">
                  <c:v>1826.8333333333089</c:v>
                </c:pt>
                <c:pt idx="323">
                  <c:v>1826.9166666666422</c:v>
                </c:pt>
                <c:pt idx="324">
                  <c:v>1826.9999999999754</c:v>
                </c:pt>
                <c:pt idx="325">
                  <c:v>1827.0833333333087</c:v>
                </c:pt>
                <c:pt idx="326">
                  <c:v>1827.166666666642</c:v>
                </c:pt>
                <c:pt idx="327">
                  <c:v>1827.2499999999752</c:v>
                </c:pt>
                <c:pt idx="328">
                  <c:v>1827.3333333333085</c:v>
                </c:pt>
                <c:pt idx="329">
                  <c:v>1827.4166666666417</c:v>
                </c:pt>
                <c:pt idx="330">
                  <c:v>1827.499999999975</c:v>
                </c:pt>
                <c:pt idx="331">
                  <c:v>1827.5833333333082</c:v>
                </c:pt>
                <c:pt idx="332">
                  <c:v>1827.6666666666415</c:v>
                </c:pt>
                <c:pt idx="333">
                  <c:v>1827.7499999999748</c:v>
                </c:pt>
                <c:pt idx="334">
                  <c:v>1827.833333333308</c:v>
                </c:pt>
                <c:pt idx="335">
                  <c:v>1827.9166666666413</c:v>
                </c:pt>
                <c:pt idx="336">
                  <c:v>1827.9999999999745</c:v>
                </c:pt>
                <c:pt idx="337">
                  <c:v>1828.0833333333078</c:v>
                </c:pt>
                <c:pt idx="338">
                  <c:v>1828.166666666641</c:v>
                </c:pt>
                <c:pt idx="339">
                  <c:v>1828.2499999999743</c:v>
                </c:pt>
                <c:pt idx="340">
                  <c:v>1828.3333333333076</c:v>
                </c:pt>
                <c:pt idx="341">
                  <c:v>1828.4166666666408</c:v>
                </c:pt>
                <c:pt idx="342">
                  <c:v>1828.4999999999741</c:v>
                </c:pt>
                <c:pt idx="343">
                  <c:v>1828.5833333333073</c:v>
                </c:pt>
                <c:pt idx="344">
                  <c:v>1828.6666666666406</c:v>
                </c:pt>
                <c:pt idx="345">
                  <c:v>1828.7499999999739</c:v>
                </c:pt>
                <c:pt idx="346">
                  <c:v>1828.8333333333071</c:v>
                </c:pt>
                <c:pt idx="347">
                  <c:v>1828.9166666666404</c:v>
                </c:pt>
                <c:pt idx="348">
                  <c:v>1828.9999999999736</c:v>
                </c:pt>
                <c:pt idx="349">
                  <c:v>1829.0833333333069</c:v>
                </c:pt>
                <c:pt idx="350">
                  <c:v>1829.1666666666401</c:v>
                </c:pt>
                <c:pt idx="351">
                  <c:v>1829.2499999999734</c:v>
                </c:pt>
                <c:pt idx="352">
                  <c:v>1829.3333333333067</c:v>
                </c:pt>
                <c:pt idx="353">
                  <c:v>1829.4166666666399</c:v>
                </c:pt>
                <c:pt idx="354">
                  <c:v>1829.4999999999732</c:v>
                </c:pt>
                <c:pt idx="355">
                  <c:v>1829.5833333333064</c:v>
                </c:pt>
                <c:pt idx="356">
                  <c:v>1829.6666666666397</c:v>
                </c:pt>
                <c:pt idx="357">
                  <c:v>1829.7499999999729</c:v>
                </c:pt>
                <c:pt idx="358">
                  <c:v>1829.8333333333062</c:v>
                </c:pt>
                <c:pt idx="359">
                  <c:v>1829.9166666666395</c:v>
                </c:pt>
                <c:pt idx="360">
                  <c:v>1829.9999999999727</c:v>
                </c:pt>
                <c:pt idx="361">
                  <c:v>1830.083333333306</c:v>
                </c:pt>
                <c:pt idx="362">
                  <c:v>1830.1666666666392</c:v>
                </c:pt>
                <c:pt idx="363">
                  <c:v>1830.2499999999725</c:v>
                </c:pt>
                <c:pt idx="364">
                  <c:v>1830.3333333333057</c:v>
                </c:pt>
                <c:pt idx="365">
                  <c:v>1830.416666666639</c:v>
                </c:pt>
                <c:pt idx="366">
                  <c:v>1830.4999999999723</c:v>
                </c:pt>
                <c:pt idx="367">
                  <c:v>1830.5833333333055</c:v>
                </c:pt>
                <c:pt idx="368">
                  <c:v>1830.6666666666388</c:v>
                </c:pt>
                <c:pt idx="369">
                  <c:v>1830.749999999972</c:v>
                </c:pt>
                <c:pt idx="370">
                  <c:v>1830.8333333333053</c:v>
                </c:pt>
                <c:pt idx="371">
                  <c:v>1830.9166666666385</c:v>
                </c:pt>
                <c:pt idx="372">
                  <c:v>1830.9999999999718</c:v>
                </c:pt>
                <c:pt idx="373">
                  <c:v>1831.0833333333051</c:v>
                </c:pt>
                <c:pt idx="374">
                  <c:v>1831.1666666666383</c:v>
                </c:pt>
                <c:pt idx="375">
                  <c:v>1831.2499999999716</c:v>
                </c:pt>
                <c:pt idx="376">
                  <c:v>1831.3333333333048</c:v>
                </c:pt>
                <c:pt idx="377">
                  <c:v>1831.4166666666381</c:v>
                </c:pt>
                <c:pt idx="378">
                  <c:v>1831.4999999999714</c:v>
                </c:pt>
                <c:pt idx="379">
                  <c:v>1831.5833333333046</c:v>
                </c:pt>
                <c:pt idx="380">
                  <c:v>1831.6666666666379</c:v>
                </c:pt>
                <c:pt idx="381">
                  <c:v>1831.7499999999711</c:v>
                </c:pt>
                <c:pt idx="382">
                  <c:v>1831.8333333333044</c:v>
                </c:pt>
                <c:pt idx="383">
                  <c:v>1831.9166666666376</c:v>
                </c:pt>
                <c:pt idx="384">
                  <c:v>1831.9999999999709</c:v>
                </c:pt>
                <c:pt idx="385">
                  <c:v>1832.0833333333042</c:v>
                </c:pt>
                <c:pt idx="386">
                  <c:v>1832.1666666666374</c:v>
                </c:pt>
                <c:pt idx="387">
                  <c:v>1832.2499999999707</c:v>
                </c:pt>
                <c:pt idx="388">
                  <c:v>1832.3333333333039</c:v>
                </c:pt>
                <c:pt idx="389">
                  <c:v>1832.4166666666372</c:v>
                </c:pt>
                <c:pt idx="390">
                  <c:v>1832.4999999999704</c:v>
                </c:pt>
                <c:pt idx="391">
                  <c:v>1832.5833333333037</c:v>
                </c:pt>
                <c:pt idx="392">
                  <c:v>1832.666666666637</c:v>
                </c:pt>
                <c:pt idx="393">
                  <c:v>1832.7499999999702</c:v>
                </c:pt>
                <c:pt idx="394">
                  <c:v>1832.8333333333035</c:v>
                </c:pt>
                <c:pt idx="395">
                  <c:v>1832.9166666666367</c:v>
                </c:pt>
                <c:pt idx="396">
                  <c:v>1832.99999999997</c:v>
                </c:pt>
                <c:pt idx="397">
                  <c:v>1833.0833333333032</c:v>
                </c:pt>
                <c:pt idx="398">
                  <c:v>1833.1666666666365</c:v>
                </c:pt>
                <c:pt idx="399">
                  <c:v>1833.2499999999698</c:v>
                </c:pt>
                <c:pt idx="400">
                  <c:v>1833.333333333303</c:v>
                </c:pt>
                <c:pt idx="401">
                  <c:v>1833.4166666666363</c:v>
                </c:pt>
                <c:pt idx="402">
                  <c:v>1833.4999999999695</c:v>
                </c:pt>
                <c:pt idx="403">
                  <c:v>1833.5833333333028</c:v>
                </c:pt>
                <c:pt idx="404">
                  <c:v>1833.666666666636</c:v>
                </c:pt>
                <c:pt idx="405">
                  <c:v>1833.7499999999693</c:v>
                </c:pt>
                <c:pt idx="406">
                  <c:v>1833.8333333333026</c:v>
                </c:pt>
                <c:pt idx="407">
                  <c:v>1833.9166666666358</c:v>
                </c:pt>
                <c:pt idx="408">
                  <c:v>1833.9999999999691</c:v>
                </c:pt>
                <c:pt idx="409">
                  <c:v>1834.0833333333023</c:v>
                </c:pt>
                <c:pt idx="410">
                  <c:v>1834.1666666666356</c:v>
                </c:pt>
                <c:pt idx="411">
                  <c:v>1834.2499999999688</c:v>
                </c:pt>
                <c:pt idx="412">
                  <c:v>1834.3333333333021</c:v>
                </c:pt>
                <c:pt idx="413">
                  <c:v>1834.4166666666354</c:v>
                </c:pt>
                <c:pt idx="414">
                  <c:v>1834.4999999999686</c:v>
                </c:pt>
                <c:pt idx="415">
                  <c:v>1834.5833333333019</c:v>
                </c:pt>
                <c:pt idx="416">
                  <c:v>1834.6666666666351</c:v>
                </c:pt>
                <c:pt idx="417">
                  <c:v>1834.7499999999684</c:v>
                </c:pt>
                <c:pt idx="418">
                  <c:v>1834.8333333333017</c:v>
                </c:pt>
                <c:pt idx="419">
                  <c:v>1834.9166666666349</c:v>
                </c:pt>
                <c:pt idx="420">
                  <c:v>1834.9999999999682</c:v>
                </c:pt>
                <c:pt idx="421">
                  <c:v>1835.0833333333014</c:v>
                </c:pt>
                <c:pt idx="422">
                  <c:v>1835.1666666666347</c:v>
                </c:pt>
                <c:pt idx="423">
                  <c:v>1835.2499999999679</c:v>
                </c:pt>
                <c:pt idx="424">
                  <c:v>1835.3333333333012</c:v>
                </c:pt>
                <c:pt idx="425">
                  <c:v>1835.4166666666345</c:v>
                </c:pt>
                <c:pt idx="426">
                  <c:v>1835.4999999999677</c:v>
                </c:pt>
                <c:pt idx="427">
                  <c:v>1835.583333333301</c:v>
                </c:pt>
                <c:pt idx="428">
                  <c:v>1835.6666666666342</c:v>
                </c:pt>
                <c:pt idx="429">
                  <c:v>1835.7499999999675</c:v>
                </c:pt>
                <c:pt idx="430">
                  <c:v>1835.8333333333007</c:v>
                </c:pt>
                <c:pt idx="431">
                  <c:v>1835.916666666634</c:v>
                </c:pt>
                <c:pt idx="432">
                  <c:v>1835.9999999999673</c:v>
                </c:pt>
                <c:pt idx="433">
                  <c:v>1836.0833333333005</c:v>
                </c:pt>
                <c:pt idx="434">
                  <c:v>1836.1666666666338</c:v>
                </c:pt>
                <c:pt idx="435">
                  <c:v>1836.249999999967</c:v>
                </c:pt>
                <c:pt idx="436">
                  <c:v>1836.3333333333003</c:v>
                </c:pt>
                <c:pt idx="437">
                  <c:v>1836.4166666666335</c:v>
                </c:pt>
                <c:pt idx="438">
                  <c:v>1836.4999999999668</c:v>
                </c:pt>
                <c:pt idx="439">
                  <c:v>1836.5833333333001</c:v>
                </c:pt>
                <c:pt idx="440">
                  <c:v>1836.6666666666333</c:v>
                </c:pt>
                <c:pt idx="441">
                  <c:v>1836.7499999999666</c:v>
                </c:pt>
                <c:pt idx="442">
                  <c:v>1836.8333333332998</c:v>
                </c:pt>
                <c:pt idx="443">
                  <c:v>1836.9166666666331</c:v>
                </c:pt>
                <c:pt idx="444">
                  <c:v>1836.9999999999663</c:v>
                </c:pt>
                <c:pt idx="445">
                  <c:v>1837.0833333332996</c:v>
                </c:pt>
                <c:pt idx="446">
                  <c:v>1837.1666666666329</c:v>
                </c:pt>
                <c:pt idx="447">
                  <c:v>1837.2499999999661</c:v>
                </c:pt>
                <c:pt idx="448">
                  <c:v>1837.3333333332994</c:v>
                </c:pt>
                <c:pt idx="449">
                  <c:v>1837.4166666666326</c:v>
                </c:pt>
                <c:pt idx="450">
                  <c:v>1837.4999999999659</c:v>
                </c:pt>
                <c:pt idx="451">
                  <c:v>1837.5833333332992</c:v>
                </c:pt>
                <c:pt idx="452">
                  <c:v>1837.6666666666324</c:v>
                </c:pt>
                <c:pt idx="453">
                  <c:v>1837.7499999999657</c:v>
                </c:pt>
                <c:pt idx="454">
                  <c:v>1837.8333333332989</c:v>
                </c:pt>
                <c:pt idx="455">
                  <c:v>1837.9166666666322</c:v>
                </c:pt>
                <c:pt idx="456">
                  <c:v>1837.9999999999654</c:v>
                </c:pt>
                <c:pt idx="457">
                  <c:v>1838.0833333332987</c:v>
                </c:pt>
                <c:pt idx="458">
                  <c:v>1838.166666666632</c:v>
                </c:pt>
                <c:pt idx="459">
                  <c:v>1838.2499999999652</c:v>
                </c:pt>
                <c:pt idx="460">
                  <c:v>1838.3333333332985</c:v>
                </c:pt>
                <c:pt idx="461">
                  <c:v>1838.4166666666317</c:v>
                </c:pt>
                <c:pt idx="462">
                  <c:v>1838.499999999965</c:v>
                </c:pt>
                <c:pt idx="463">
                  <c:v>1838.5833333332982</c:v>
                </c:pt>
                <c:pt idx="464">
                  <c:v>1838.6666666666315</c:v>
                </c:pt>
                <c:pt idx="465">
                  <c:v>1838.7499999999648</c:v>
                </c:pt>
                <c:pt idx="466">
                  <c:v>1838.833333333298</c:v>
                </c:pt>
                <c:pt idx="467">
                  <c:v>1838.9166666666313</c:v>
                </c:pt>
                <c:pt idx="468">
                  <c:v>1838.9999999999645</c:v>
                </c:pt>
                <c:pt idx="469">
                  <c:v>1839.0833333332978</c:v>
                </c:pt>
                <c:pt idx="470">
                  <c:v>1839.166666666631</c:v>
                </c:pt>
                <c:pt idx="471">
                  <c:v>1839.2499999999643</c:v>
                </c:pt>
                <c:pt idx="472">
                  <c:v>1839.3333333332976</c:v>
                </c:pt>
                <c:pt idx="473">
                  <c:v>1839.4166666666308</c:v>
                </c:pt>
                <c:pt idx="474">
                  <c:v>1839.4999999999641</c:v>
                </c:pt>
                <c:pt idx="475">
                  <c:v>1839.5833333332973</c:v>
                </c:pt>
                <c:pt idx="476">
                  <c:v>1839.6666666666306</c:v>
                </c:pt>
                <c:pt idx="477">
                  <c:v>1839.7499999999638</c:v>
                </c:pt>
                <c:pt idx="478">
                  <c:v>1839.8333333332971</c:v>
                </c:pt>
                <c:pt idx="479">
                  <c:v>1839.9166666666304</c:v>
                </c:pt>
                <c:pt idx="480">
                  <c:v>1839.9999999999636</c:v>
                </c:pt>
                <c:pt idx="481">
                  <c:v>1840.0833333332969</c:v>
                </c:pt>
                <c:pt idx="482">
                  <c:v>1840.1666666666301</c:v>
                </c:pt>
                <c:pt idx="483">
                  <c:v>1840.2499999999634</c:v>
                </c:pt>
                <c:pt idx="484">
                  <c:v>1840.3333333332967</c:v>
                </c:pt>
                <c:pt idx="485">
                  <c:v>1840.4166666666299</c:v>
                </c:pt>
                <c:pt idx="486">
                  <c:v>1840.4999999999632</c:v>
                </c:pt>
                <c:pt idx="487">
                  <c:v>1840.5833333332964</c:v>
                </c:pt>
                <c:pt idx="488">
                  <c:v>1840.6666666666297</c:v>
                </c:pt>
                <c:pt idx="489">
                  <c:v>1840.7499999999629</c:v>
                </c:pt>
                <c:pt idx="490">
                  <c:v>1840.8333333332962</c:v>
                </c:pt>
                <c:pt idx="491">
                  <c:v>1840.9166666666295</c:v>
                </c:pt>
                <c:pt idx="492">
                  <c:v>1840.9999999999627</c:v>
                </c:pt>
                <c:pt idx="493">
                  <c:v>1841.083333333296</c:v>
                </c:pt>
                <c:pt idx="494">
                  <c:v>1841.1666666666292</c:v>
                </c:pt>
                <c:pt idx="495">
                  <c:v>1841.2499999999625</c:v>
                </c:pt>
                <c:pt idx="496">
                  <c:v>1841.3333333332957</c:v>
                </c:pt>
                <c:pt idx="497">
                  <c:v>1841.416666666629</c:v>
                </c:pt>
                <c:pt idx="498">
                  <c:v>1841.4999999999623</c:v>
                </c:pt>
                <c:pt idx="499">
                  <c:v>1841.5833333332955</c:v>
                </c:pt>
                <c:pt idx="500">
                  <c:v>1841.6666666666288</c:v>
                </c:pt>
                <c:pt idx="501">
                  <c:v>1841.749999999962</c:v>
                </c:pt>
                <c:pt idx="502">
                  <c:v>1841.8333333332953</c:v>
                </c:pt>
                <c:pt idx="503">
                  <c:v>1841.9166666666285</c:v>
                </c:pt>
                <c:pt idx="504">
                  <c:v>1841.9999999999618</c:v>
                </c:pt>
                <c:pt idx="505">
                  <c:v>1842.0833333332951</c:v>
                </c:pt>
                <c:pt idx="506">
                  <c:v>1842.1666666666283</c:v>
                </c:pt>
                <c:pt idx="507">
                  <c:v>1842.2499999999616</c:v>
                </c:pt>
                <c:pt idx="508">
                  <c:v>1842.3333333332948</c:v>
                </c:pt>
                <c:pt idx="509">
                  <c:v>1842.4166666666281</c:v>
                </c:pt>
                <c:pt idx="510">
                  <c:v>1842.4999999999613</c:v>
                </c:pt>
                <c:pt idx="511">
                  <c:v>1842.5833333332946</c:v>
                </c:pt>
                <c:pt idx="512">
                  <c:v>1842.6666666666279</c:v>
                </c:pt>
                <c:pt idx="513">
                  <c:v>1842.7499999999611</c:v>
                </c:pt>
                <c:pt idx="514">
                  <c:v>1842.8333333332944</c:v>
                </c:pt>
                <c:pt idx="515">
                  <c:v>1842.9166666666276</c:v>
                </c:pt>
                <c:pt idx="516">
                  <c:v>1842.9999999999609</c:v>
                </c:pt>
                <c:pt idx="517">
                  <c:v>1843.0833333332941</c:v>
                </c:pt>
                <c:pt idx="518">
                  <c:v>1843.1666666666274</c:v>
                </c:pt>
                <c:pt idx="519">
                  <c:v>1843.2499999999607</c:v>
                </c:pt>
                <c:pt idx="520">
                  <c:v>1843.3333333332939</c:v>
                </c:pt>
                <c:pt idx="521">
                  <c:v>1843.4166666666272</c:v>
                </c:pt>
                <c:pt idx="522">
                  <c:v>1843.4999999999604</c:v>
                </c:pt>
                <c:pt idx="523">
                  <c:v>1843.5833333332937</c:v>
                </c:pt>
                <c:pt idx="524">
                  <c:v>1843.666666666627</c:v>
                </c:pt>
                <c:pt idx="525">
                  <c:v>1843.7499999999602</c:v>
                </c:pt>
                <c:pt idx="526">
                  <c:v>1843.8333333332935</c:v>
                </c:pt>
                <c:pt idx="527">
                  <c:v>1843.9166666666267</c:v>
                </c:pt>
                <c:pt idx="528">
                  <c:v>1843.99999999996</c:v>
                </c:pt>
                <c:pt idx="529">
                  <c:v>1844.0833333332932</c:v>
                </c:pt>
                <c:pt idx="530">
                  <c:v>1844.1666666666265</c:v>
                </c:pt>
                <c:pt idx="531">
                  <c:v>1844.2499999999598</c:v>
                </c:pt>
                <c:pt idx="532">
                  <c:v>1844.333333333293</c:v>
                </c:pt>
                <c:pt idx="533">
                  <c:v>1844.4166666666263</c:v>
                </c:pt>
                <c:pt idx="534">
                  <c:v>1844.4999999999595</c:v>
                </c:pt>
                <c:pt idx="535">
                  <c:v>1844.5833333332928</c:v>
                </c:pt>
                <c:pt idx="536">
                  <c:v>1844.666666666626</c:v>
                </c:pt>
                <c:pt idx="537">
                  <c:v>1844.7499999999593</c:v>
                </c:pt>
                <c:pt idx="538">
                  <c:v>1844.8333333332926</c:v>
                </c:pt>
                <c:pt idx="539">
                  <c:v>1844.9166666666258</c:v>
                </c:pt>
                <c:pt idx="540">
                  <c:v>1844.9999999999591</c:v>
                </c:pt>
                <c:pt idx="541">
                  <c:v>1845.0833333332923</c:v>
                </c:pt>
                <c:pt idx="542">
                  <c:v>1845.1666666666256</c:v>
                </c:pt>
                <c:pt idx="543">
                  <c:v>1845.2499999999588</c:v>
                </c:pt>
                <c:pt idx="544">
                  <c:v>1845.3333333332921</c:v>
                </c:pt>
                <c:pt idx="545">
                  <c:v>1845.4166666666254</c:v>
                </c:pt>
                <c:pt idx="546">
                  <c:v>1845.4999999999586</c:v>
                </c:pt>
                <c:pt idx="547">
                  <c:v>1845.5833333332919</c:v>
                </c:pt>
                <c:pt idx="548">
                  <c:v>1845.6666666666251</c:v>
                </c:pt>
                <c:pt idx="549">
                  <c:v>1845.7499999999584</c:v>
                </c:pt>
                <c:pt idx="550">
                  <c:v>1845.8333333332916</c:v>
                </c:pt>
                <c:pt idx="551">
                  <c:v>1845.9166666666249</c:v>
                </c:pt>
                <c:pt idx="552">
                  <c:v>1845.9999999999582</c:v>
                </c:pt>
                <c:pt idx="553">
                  <c:v>1846.0833333332914</c:v>
                </c:pt>
                <c:pt idx="554">
                  <c:v>1846.1666666666247</c:v>
                </c:pt>
                <c:pt idx="555">
                  <c:v>1846.2499999999579</c:v>
                </c:pt>
                <c:pt idx="556">
                  <c:v>1846.3333333332912</c:v>
                </c:pt>
                <c:pt idx="557">
                  <c:v>1846.4166666666245</c:v>
                </c:pt>
                <c:pt idx="558">
                  <c:v>1846.4999999999577</c:v>
                </c:pt>
                <c:pt idx="559">
                  <c:v>1846.583333333291</c:v>
                </c:pt>
                <c:pt idx="560">
                  <c:v>1846.6666666666242</c:v>
                </c:pt>
                <c:pt idx="561">
                  <c:v>1846.7499999999575</c:v>
                </c:pt>
                <c:pt idx="562">
                  <c:v>1846.8333333332907</c:v>
                </c:pt>
                <c:pt idx="563">
                  <c:v>1846.916666666624</c:v>
                </c:pt>
                <c:pt idx="564">
                  <c:v>1846.9999999999573</c:v>
                </c:pt>
                <c:pt idx="565">
                  <c:v>1847.0833333332905</c:v>
                </c:pt>
                <c:pt idx="566">
                  <c:v>1847.1666666666238</c:v>
                </c:pt>
                <c:pt idx="567">
                  <c:v>1847.249999999957</c:v>
                </c:pt>
                <c:pt idx="568">
                  <c:v>1847.3333333332903</c:v>
                </c:pt>
                <c:pt idx="569">
                  <c:v>1847.4166666666235</c:v>
                </c:pt>
                <c:pt idx="570">
                  <c:v>1847.4999999999568</c:v>
                </c:pt>
                <c:pt idx="571">
                  <c:v>1847.5833333332901</c:v>
                </c:pt>
                <c:pt idx="572">
                  <c:v>1847.6666666666233</c:v>
                </c:pt>
                <c:pt idx="573">
                  <c:v>1847.7499999999566</c:v>
                </c:pt>
                <c:pt idx="574">
                  <c:v>1847.8333333332898</c:v>
                </c:pt>
                <c:pt idx="575">
                  <c:v>1847.9166666666231</c:v>
                </c:pt>
                <c:pt idx="576">
                  <c:v>1847.9999999999563</c:v>
                </c:pt>
                <c:pt idx="577">
                  <c:v>1848.0833333332896</c:v>
                </c:pt>
                <c:pt idx="578">
                  <c:v>1848.1666666666229</c:v>
                </c:pt>
                <c:pt idx="579">
                  <c:v>1848.2499999999561</c:v>
                </c:pt>
                <c:pt idx="580">
                  <c:v>1848.3333333332894</c:v>
                </c:pt>
                <c:pt idx="581">
                  <c:v>1848.4166666666226</c:v>
                </c:pt>
                <c:pt idx="582">
                  <c:v>1848.4999999999559</c:v>
                </c:pt>
                <c:pt idx="583">
                  <c:v>1848.5833333332891</c:v>
                </c:pt>
                <c:pt idx="584">
                  <c:v>1848.6666666666224</c:v>
                </c:pt>
                <c:pt idx="585">
                  <c:v>1848.7499999999557</c:v>
                </c:pt>
                <c:pt idx="586">
                  <c:v>1848.8333333332889</c:v>
                </c:pt>
                <c:pt idx="587">
                  <c:v>1848.9166666666222</c:v>
                </c:pt>
                <c:pt idx="588">
                  <c:v>1848.9999999999554</c:v>
                </c:pt>
                <c:pt idx="589">
                  <c:v>1849.0833333332887</c:v>
                </c:pt>
                <c:pt idx="590">
                  <c:v>1849.1666666666219</c:v>
                </c:pt>
                <c:pt idx="591">
                  <c:v>1849.2499999999552</c:v>
                </c:pt>
                <c:pt idx="592">
                  <c:v>1849.3333333332885</c:v>
                </c:pt>
                <c:pt idx="593">
                  <c:v>1849.4166666666217</c:v>
                </c:pt>
                <c:pt idx="594">
                  <c:v>1849.499999999955</c:v>
                </c:pt>
                <c:pt idx="595">
                  <c:v>1849.5833333332882</c:v>
                </c:pt>
                <c:pt idx="596">
                  <c:v>1849.6666666666215</c:v>
                </c:pt>
                <c:pt idx="597">
                  <c:v>1849.7499999999548</c:v>
                </c:pt>
                <c:pt idx="598">
                  <c:v>1849.833333333288</c:v>
                </c:pt>
                <c:pt idx="599">
                  <c:v>1849.9166666666213</c:v>
                </c:pt>
                <c:pt idx="600">
                  <c:v>1849.9999999999545</c:v>
                </c:pt>
                <c:pt idx="601">
                  <c:v>1850.0833333332878</c:v>
                </c:pt>
                <c:pt idx="602">
                  <c:v>1850.166666666621</c:v>
                </c:pt>
                <c:pt idx="603">
                  <c:v>1850.2499999999543</c:v>
                </c:pt>
                <c:pt idx="604">
                  <c:v>1850.3333333332876</c:v>
                </c:pt>
                <c:pt idx="605">
                  <c:v>1850.4166666666208</c:v>
                </c:pt>
                <c:pt idx="606">
                  <c:v>1850.4999999999541</c:v>
                </c:pt>
                <c:pt idx="607">
                  <c:v>1850.5833333332873</c:v>
                </c:pt>
                <c:pt idx="608">
                  <c:v>1850.6666666666206</c:v>
                </c:pt>
                <c:pt idx="609">
                  <c:v>1850.7499999999538</c:v>
                </c:pt>
                <c:pt idx="610">
                  <c:v>1850.8333333332871</c:v>
                </c:pt>
                <c:pt idx="611">
                  <c:v>1850.9166666666204</c:v>
                </c:pt>
                <c:pt idx="612">
                  <c:v>1850.9999999999536</c:v>
                </c:pt>
                <c:pt idx="613">
                  <c:v>1851.0833333332869</c:v>
                </c:pt>
                <c:pt idx="614">
                  <c:v>1851.1666666666201</c:v>
                </c:pt>
                <c:pt idx="615">
                  <c:v>1851.2499999999534</c:v>
                </c:pt>
                <c:pt idx="616">
                  <c:v>1851.3333333332866</c:v>
                </c:pt>
                <c:pt idx="617">
                  <c:v>1851.4166666666199</c:v>
                </c:pt>
                <c:pt idx="618">
                  <c:v>1851.4999999999532</c:v>
                </c:pt>
                <c:pt idx="619">
                  <c:v>1851.5833333332864</c:v>
                </c:pt>
                <c:pt idx="620">
                  <c:v>1851.6666666666197</c:v>
                </c:pt>
                <c:pt idx="621">
                  <c:v>1851.7499999999529</c:v>
                </c:pt>
                <c:pt idx="622">
                  <c:v>1851.8333333332862</c:v>
                </c:pt>
                <c:pt idx="623">
                  <c:v>1851.9166666666194</c:v>
                </c:pt>
                <c:pt idx="624">
                  <c:v>1851.9999999999527</c:v>
                </c:pt>
                <c:pt idx="625">
                  <c:v>1852.083333333286</c:v>
                </c:pt>
                <c:pt idx="626">
                  <c:v>1852.1666666666192</c:v>
                </c:pt>
                <c:pt idx="627">
                  <c:v>1852.2499999999525</c:v>
                </c:pt>
                <c:pt idx="628">
                  <c:v>1852.3333333332857</c:v>
                </c:pt>
                <c:pt idx="629">
                  <c:v>1852.416666666619</c:v>
                </c:pt>
                <c:pt idx="630">
                  <c:v>1852.4999999999523</c:v>
                </c:pt>
                <c:pt idx="631">
                  <c:v>1852.5833333332855</c:v>
                </c:pt>
                <c:pt idx="632">
                  <c:v>1852.6666666666188</c:v>
                </c:pt>
                <c:pt idx="633">
                  <c:v>1852.749999999952</c:v>
                </c:pt>
                <c:pt idx="634">
                  <c:v>1852.8333333332853</c:v>
                </c:pt>
                <c:pt idx="635">
                  <c:v>1852.9166666666185</c:v>
                </c:pt>
                <c:pt idx="636">
                  <c:v>1852.9999999999518</c:v>
                </c:pt>
                <c:pt idx="637">
                  <c:v>1853.0833333332851</c:v>
                </c:pt>
                <c:pt idx="638">
                  <c:v>1853.1666666666183</c:v>
                </c:pt>
                <c:pt idx="639">
                  <c:v>1853.2499999999516</c:v>
                </c:pt>
                <c:pt idx="640">
                  <c:v>1853.3333333332848</c:v>
                </c:pt>
                <c:pt idx="641">
                  <c:v>1853.4166666666181</c:v>
                </c:pt>
                <c:pt idx="642">
                  <c:v>1853.4999999999513</c:v>
                </c:pt>
                <c:pt idx="643">
                  <c:v>1853.5833333332846</c:v>
                </c:pt>
                <c:pt idx="644">
                  <c:v>1853.6666666666179</c:v>
                </c:pt>
                <c:pt idx="645">
                  <c:v>1853.7499999999511</c:v>
                </c:pt>
                <c:pt idx="646">
                  <c:v>1853.8333333332844</c:v>
                </c:pt>
                <c:pt idx="647">
                  <c:v>1853.9166666666176</c:v>
                </c:pt>
                <c:pt idx="648">
                  <c:v>1853.9999999999509</c:v>
                </c:pt>
                <c:pt idx="649">
                  <c:v>1854.0833333332841</c:v>
                </c:pt>
                <c:pt idx="650">
                  <c:v>1854.1666666666174</c:v>
                </c:pt>
                <c:pt idx="651">
                  <c:v>1854.2499999999507</c:v>
                </c:pt>
                <c:pt idx="652">
                  <c:v>1854.3333333332839</c:v>
                </c:pt>
                <c:pt idx="653">
                  <c:v>1854.4166666666172</c:v>
                </c:pt>
                <c:pt idx="654">
                  <c:v>1854.4999999999504</c:v>
                </c:pt>
                <c:pt idx="655">
                  <c:v>1854.5833333332837</c:v>
                </c:pt>
                <c:pt idx="656">
                  <c:v>1854.6666666666169</c:v>
                </c:pt>
                <c:pt idx="657">
                  <c:v>1854.7499999999502</c:v>
                </c:pt>
                <c:pt idx="658">
                  <c:v>1854.8333333332835</c:v>
                </c:pt>
                <c:pt idx="659">
                  <c:v>1854.9166666666167</c:v>
                </c:pt>
                <c:pt idx="660">
                  <c:v>1854.99999999995</c:v>
                </c:pt>
                <c:pt idx="661">
                  <c:v>1855.0833333332832</c:v>
                </c:pt>
                <c:pt idx="662">
                  <c:v>1855.1666666666165</c:v>
                </c:pt>
                <c:pt idx="663">
                  <c:v>1855.2499999999498</c:v>
                </c:pt>
                <c:pt idx="664">
                  <c:v>1855.333333333283</c:v>
                </c:pt>
                <c:pt idx="665">
                  <c:v>1855.4166666666163</c:v>
                </c:pt>
                <c:pt idx="666">
                  <c:v>1855.4999999999495</c:v>
                </c:pt>
                <c:pt idx="667">
                  <c:v>1855.5833333332828</c:v>
                </c:pt>
                <c:pt idx="668">
                  <c:v>1855.666666666616</c:v>
                </c:pt>
                <c:pt idx="669">
                  <c:v>1855.7499999999493</c:v>
                </c:pt>
                <c:pt idx="670">
                  <c:v>1855.8333333332826</c:v>
                </c:pt>
                <c:pt idx="671">
                  <c:v>1855.9166666666158</c:v>
                </c:pt>
                <c:pt idx="672">
                  <c:v>1855.9999999999491</c:v>
                </c:pt>
                <c:pt idx="673">
                  <c:v>1856.0833333332823</c:v>
                </c:pt>
                <c:pt idx="674">
                  <c:v>1856.1666666666156</c:v>
                </c:pt>
                <c:pt idx="675">
                  <c:v>1856.2499999999488</c:v>
                </c:pt>
                <c:pt idx="676">
                  <c:v>1856.3333333332821</c:v>
                </c:pt>
                <c:pt idx="677">
                  <c:v>1856.4166666666154</c:v>
                </c:pt>
                <c:pt idx="678">
                  <c:v>1856.4999999999486</c:v>
                </c:pt>
                <c:pt idx="679">
                  <c:v>1856.5833333332819</c:v>
                </c:pt>
                <c:pt idx="680">
                  <c:v>1856.6666666666151</c:v>
                </c:pt>
                <c:pt idx="681">
                  <c:v>1856.7499999999484</c:v>
                </c:pt>
                <c:pt idx="682">
                  <c:v>1856.8333333332816</c:v>
                </c:pt>
                <c:pt idx="683">
                  <c:v>1856.9166666666149</c:v>
                </c:pt>
                <c:pt idx="684">
                  <c:v>1856.9999999999482</c:v>
                </c:pt>
                <c:pt idx="685">
                  <c:v>1857.0833333332814</c:v>
                </c:pt>
                <c:pt idx="686">
                  <c:v>1857.1666666666147</c:v>
                </c:pt>
                <c:pt idx="687">
                  <c:v>1857.2499999999479</c:v>
                </c:pt>
                <c:pt idx="688">
                  <c:v>1857.3333333332812</c:v>
                </c:pt>
                <c:pt idx="689">
                  <c:v>1857.4166666666144</c:v>
                </c:pt>
                <c:pt idx="690">
                  <c:v>1857.4999999999477</c:v>
                </c:pt>
                <c:pt idx="691">
                  <c:v>1857.583333333281</c:v>
                </c:pt>
                <c:pt idx="692">
                  <c:v>1857.6666666666142</c:v>
                </c:pt>
                <c:pt idx="693">
                  <c:v>1857.7499999999475</c:v>
                </c:pt>
                <c:pt idx="694">
                  <c:v>1857.8333333332807</c:v>
                </c:pt>
                <c:pt idx="695">
                  <c:v>1857.916666666614</c:v>
                </c:pt>
                <c:pt idx="696">
                  <c:v>1857.9999999999472</c:v>
                </c:pt>
                <c:pt idx="697">
                  <c:v>1858.0833333332805</c:v>
                </c:pt>
                <c:pt idx="698">
                  <c:v>1858.1666666666138</c:v>
                </c:pt>
                <c:pt idx="699">
                  <c:v>1858.249999999947</c:v>
                </c:pt>
                <c:pt idx="700">
                  <c:v>1858.3333333332803</c:v>
                </c:pt>
                <c:pt idx="701">
                  <c:v>1858.4166666666135</c:v>
                </c:pt>
                <c:pt idx="702">
                  <c:v>1858.4999999999468</c:v>
                </c:pt>
                <c:pt idx="703">
                  <c:v>1858.5833333332801</c:v>
                </c:pt>
                <c:pt idx="704">
                  <c:v>1858.6666666666133</c:v>
                </c:pt>
                <c:pt idx="705">
                  <c:v>1858.7499999999466</c:v>
                </c:pt>
                <c:pt idx="706">
                  <c:v>1858.8333333332798</c:v>
                </c:pt>
                <c:pt idx="707">
                  <c:v>1858.9166666666131</c:v>
                </c:pt>
                <c:pt idx="708">
                  <c:v>1858.9999999999463</c:v>
                </c:pt>
                <c:pt idx="709">
                  <c:v>1859.0833333332796</c:v>
                </c:pt>
                <c:pt idx="710">
                  <c:v>1859.1666666666129</c:v>
                </c:pt>
                <c:pt idx="711">
                  <c:v>1859.2499999999461</c:v>
                </c:pt>
                <c:pt idx="712">
                  <c:v>1859.3333333332794</c:v>
                </c:pt>
                <c:pt idx="713">
                  <c:v>1859.4166666666126</c:v>
                </c:pt>
                <c:pt idx="714">
                  <c:v>1859.4999999999459</c:v>
                </c:pt>
                <c:pt idx="715">
                  <c:v>1859.5833333332791</c:v>
                </c:pt>
                <c:pt idx="716">
                  <c:v>1859.6666666666124</c:v>
                </c:pt>
                <c:pt idx="717">
                  <c:v>1859.7499999999457</c:v>
                </c:pt>
                <c:pt idx="718">
                  <c:v>1859.8333333332789</c:v>
                </c:pt>
                <c:pt idx="719">
                  <c:v>1859.9166666666122</c:v>
                </c:pt>
                <c:pt idx="720">
                  <c:v>1859.9999999999454</c:v>
                </c:pt>
                <c:pt idx="721">
                  <c:v>1860.0833333332787</c:v>
                </c:pt>
                <c:pt idx="722">
                  <c:v>1860.1666666666119</c:v>
                </c:pt>
                <c:pt idx="723">
                  <c:v>1860.2499999999452</c:v>
                </c:pt>
                <c:pt idx="724">
                  <c:v>1860.3333333332785</c:v>
                </c:pt>
                <c:pt idx="725">
                  <c:v>1860.4166666666117</c:v>
                </c:pt>
                <c:pt idx="726">
                  <c:v>1860.499999999945</c:v>
                </c:pt>
                <c:pt idx="727">
                  <c:v>1860.5833333332782</c:v>
                </c:pt>
                <c:pt idx="728">
                  <c:v>1860.6666666666115</c:v>
                </c:pt>
                <c:pt idx="729">
                  <c:v>1860.7499999999447</c:v>
                </c:pt>
                <c:pt idx="730">
                  <c:v>1860.833333333278</c:v>
                </c:pt>
                <c:pt idx="731">
                  <c:v>1860.9166666666113</c:v>
                </c:pt>
                <c:pt idx="732">
                  <c:v>1860.9999999999445</c:v>
                </c:pt>
                <c:pt idx="733">
                  <c:v>1861.0833333332778</c:v>
                </c:pt>
                <c:pt idx="734">
                  <c:v>1861.166666666611</c:v>
                </c:pt>
                <c:pt idx="735">
                  <c:v>1861.2499999999443</c:v>
                </c:pt>
                <c:pt idx="736">
                  <c:v>1861.3333333332776</c:v>
                </c:pt>
                <c:pt idx="737">
                  <c:v>1861.4166666666108</c:v>
                </c:pt>
                <c:pt idx="738">
                  <c:v>1861.4999999999441</c:v>
                </c:pt>
                <c:pt idx="739">
                  <c:v>1861.5833333332773</c:v>
                </c:pt>
                <c:pt idx="740">
                  <c:v>1861.6666666666106</c:v>
                </c:pt>
                <c:pt idx="741">
                  <c:v>1861.7499999999438</c:v>
                </c:pt>
                <c:pt idx="742">
                  <c:v>1861.8333333332771</c:v>
                </c:pt>
                <c:pt idx="743">
                  <c:v>1861.9166666666104</c:v>
                </c:pt>
                <c:pt idx="744">
                  <c:v>1861.9999999999436</c:v>
                </c:pt>
                <c:pt idx="745">
                  <c:v>1862.0833333332769</c:v>
                </c:pt>
                <c:pt idx="746">
                  <c:v>1862.1666666666101</c:v>
                </c:pt>
                <c:pt idx="747">
                  <c:v>1862.2499999999434</c:v>
                </c:pt>
                <c:pt idx="748">
                  <c:v>1862.3333333332766</c:v>
                </c:pt>
                <c:pt idx="749">
                  <c:v>1862.4166666666099</c:v>
                </c:pt>
                <c:pt idx="750">
                  <c:v>1862.4999999999432</c:v>
                </c:pt>
                <c:pt idx="751">
                  <c:v>1862.5833333332764</c:v>
                </c:pt>
                <c:pt idx="752">
                  <c:v>1862.6666666666097</c:v>
                </c:pt>
                <c:pt idx="753">
                  <c:v>1862.7499999999429</c:v>
                </c:pt>
                <c:pt idx="754">
                  <c:v>1862.8333333332762</c:v>
                </c:pt>
                <c:pt idx="755">
                  <c:v>1862.9166666666094</c:v>
                </c:pt>
                <c:pt idx="756">
                  <c:v>1862.9999999999427</c:v>
                </c:pt>
                <c:pt idx="757">
                  <c:v>1863.083333333276</c:v>
                </c:pt>
                <c:pt idx="758">
                  <c:v>1863.1666666666092</c:v>
                </c:pt>
                <c:pt idx="759">
                  <c:v>1863.2499999999425</c:v>
                </c:pt>
                <c:pt idx="760">
                  <c:v>1863.3333333332757</c:v>
                </c:pt>
                <c:pt idx="761">
                  <c:v>1863.416666666609</c:v>
                </c:pt>
                <c:pt idx="762">
                  <c:v>1863.4999999999422</c:v>
                </c:pt>
                <c:pt idx="763">
                  <c:v>1863.5833333332755</c:v>
                </c:pt>
                <c:pt idx="764">
                  <c:v>1863.6666666666088</c:v>
                </c:pt>
                <c:pt idx="765">
                  <c:v>1863.749999999942</c:v>
                </c:pt>
                <c:pt idx="766">
                  <c:v>1863.8333333332753</c:v>
                </c:pt>
                <c:pt idx="767">
                  <c:v>1863.9166666666085</c:v>
                </c:pt>
                <c:pt idx="768">
                  <c:v>1863.9999999999418</c:v>
                </c:pt>
                <c:pt idx="769">
                  <c:v>1864.083333333275</c:v>
                </c:pt>
                <c:pt idx="770">
                  <c:v>1864.1666666666083</c:v>
                </c:pt>
                <c:pt idx="771">
                  <c:v>1864.2499999999416</c:v>
                </c:pt>
                <c:pt idx="772">
                  <c:v>1864.3333333332748</c:v>
                </c:pt>
                <c:pt idx="773">
                  <c:v>1864.4166666666081</c:v>
                </c:pt>
                <c:pt idx="774">
                  <c:v>1864.4999999999413</c:v>
                </c:pt>
                <c:pt idx="775">
                  <c:v>1864.5833333332746</c:v>
                </c:pt>
                <c:pt idx="776">
                  <c:v>1864.6666666666079</c:v>
                </c:pt>
                <c:pt idx="777">
                  <c:v>1864.7499999999411</c:v>
                </c:pt>
                <c:pt idx="778">
                  <c:v>1864.8333333332744</c:v>
                </c:pt>
                <c:pt idx="779">
                  <c:v>1864.9166666666076</c:v>
                </c:pt>
                <c:pt idx="780">
                  <c:v>1864.9999999999409</c:v>
                </c:pt>
                <c:pt idx="781">
                  <c:v>1865.0833333332741</c:v>
                </c:pt>
                <c:pt idx="782">
                  <c:v>1865.1666666666074</c:v>
                </c:pt>
                <c:pt idx="783">
                  <c:v>1865.2499999999407</c:v>
                </c:pt>
                <c:pt idx="784">
                  <c:v>1865.3333333332739</c:v>
                </c:pt>
                <c:pt idx="785">
                  <c:v>1865.4166666666072</c:v>
                </c:pt>
                <c:pt idx="786">
                  <c:v>1865.4999999999404</c:v>
                </c:pt>
                <c:pt idx="787">
                  <c:v>1865.5833333332737</c:v>
                </c:pt>
                <c:pt idx="788">
                  <c:v>1865.6666666666069</c:v>
                </c:pt>
                <c:pt idx="789">
                  <c:v>1865.7499999999402</c:v>
                </c:pt>
                <c:pt idx="790">
                  <c:v>1865.8333333332735</c:v>
                </c:pt>
                <c:pt idx="791">
                  <c:v>1865.9166666666067</c:v>
                </c:pt>
                <c:pt idx="792">
                  <c:v>1865.99999999994</c:v>
                </c:pt>
                <c:pt idx="793">
                  <c:v>1866.0833333332732</c:v>
                </c:pt>
                <c:pt idx="794">
                  <c:v>1866.1666666666065</c:v>
                </c:pt>
                <c:pt idx="795">
                  <c:v>1866.2499999999397</c:v>
                </c:pt>
                <c:pt idx="796">
                  <c:v>1866.333333333273</c:v>
                </c:pt>
                <c:pt idx="797">
                  <c:v>1866.4166666666063</c:v>
                </c:pt>
                <c:pt idx="798">
                  <c:v>1866.4999999999395</c:v>
                </c:pt>
                <c:pt idx="799">
                  <c:v>1866.5833333332728</c:v>
                </c:pt>
                <c:pt idx="800">
                  <c:v>1866.666666666606</c:v>
                </c:pt>
                <c:pt idx="801">
                  <c:v>1866.7499999999393</c:v>
                </c:pt>
                <c:pt idx="802">
                  <c:v>1866.8333333332725</c:v>
                </c:pt>
                <c:pt idx="803">
                  <c:v>1866.9166666666058</c:v>
                </c:pt>
                <c:pt idx="804">
                  <c:v>1866.9999999999391</c:v>
                </c:pt>
                <c:pt idx="805">
                  <c:v>1867.0833333332723</c:v>
                </c:pt>
                <c:pt idx="806">
                  <c:v>1867.1666666666056</c:v>
                </c:pt>
                <c:pt idx="807">
                  <c:v>1867.2499999999388</c:v>
                </c:pt>
                <c:pt idx="808">
                  <c:v>1867.3333333332721</c:v>
                </c:pt>
                <c:pt idx="809">
                  <c:v>1867.4166666666054</c:v>
                </c:pt>
                <c:pt idx="810">
                  <c:v>1867.4999999999386</c:v>
                </c:pt>
                <c:pt idx="811">
                  <c:v>1867.5833333332719</c:v>
                </c:pt>
                <c:pt idx="812">
                  <c:v>1867.6666666666051</c:v>
                </c:pt>
                <c:pt idx="813">
                  <c:v>1867.7499999999384</c:v>
                </c:pt>
                <c:pt idx="814">
                  <c:v>1867.8333333332716</c:v>
                </c:pt>
                <c:pt idx="815">
                  <c:v>1867.9166666666049</c:v>
                </c:pt>
                <c:pt idx="816">
                  <c:v>1867.9999999999382</c:v>
                </c:pt>
                <c:pt idx="817">
                  <c:v>1868.0833333332714</c:v>
                </c:pt>
                <c:pt idx="818">
                  <c:v>1868.1666666666047</c:v>
                </c:pt>
                <c:pt idx="819">
                  <c:v>1868.2499999999379</c:v>
                </c:pt>
                <c:pt idx="820">
                  <c:v>1868.3333333332712</c:v>
                </c:pt>
                <c:pt idx="821">
                  <c:v>1868.4166666666044</c:v>
                </c:pt>
                <c:pt idx="822">
                  <c:v>1868.4999999999377</c:v>
                </c:pt>
                <c:pt idx="823">
                  <c:v>1868.583333333271</c:v>
                </c:pt>
                <c:pt idx="824">
                  <c:v>1868.6666666666042</c:v>
                </c:pt>
                <c:pt idx="825">
                  <c:v>1868.7499999999375</c:v>
                </c:pt>
                <c:pt idx="826">
                  <c:v>1868.8333333332707</c:v>
                </c:pt>
                <c:pt idx="827">
                  <c:v>1868.916666666604</c:v>
                </c:pt>
                <c:pt idx="828">
                  <c:v>1868.9999999999372</c:v>
                </c:pt>
                <c:pt idx="829">
                  <c:v>1869.0833333332705</c:v>
                </c:pt>
                <c:pt idx="830">
                  <c:v>1869.1666666666038</c:v>
                </c:pt>
                <c:pt idx="831">
                  <c:v>1869.249999999937</c:v>
                </c:pt>
                <c:pt idx="832">
                  <c:v>1869.3333333332703</c:v>
                </c:pt>
                <c:pt idx="833">
                  <c:v>1869.4166666666035</c:v>
                </c:pt>
                <c:pt idx="834">
                  <c:v>1869.4999999999368</c:v>
                </c:pt>
                <c:pt idx="835">
                  <c:v>1869.58333333327</c:v>
                </c:pt>
                <c:pt idx="836">
                  <c:v>1869.6666666666033</c:v>
                </c:pt>
                <c:pt idx="837">
                  <c:v>1869.7499999999366</c:v>
                </c:pt>
                <c:pt idx="838">
                  <c:v>1869.8333333332698</c:v>
                </c:pt>
                <c:pt idx="839">
                  <c:v>1869.9166666666031</c:v>
                </c:pt>
                <c:pt idx="840">
                  <c:v>1869.9999999999363</c:v>
                </c:pt>
                <c:pt idx="841">
                  <c:v>1870.0833333332696</c:v>
                </c:pt>
                <c:pt idx="842">
                  <c:v>1870.1666666666029</c:v>
                </c:pt>
                <c:pt idx="843">
                  <c:v>1870.2499999999361</c:v>
                </c:pt>
                <c:pt idx="844">
                  <c:v>1870.3333333332694</c:v>
                </c:pt>
                <c:pt idx="845">
                  <c:v>1870.4166666666026</c:v>
                </c:pt>
                <c:pt idx="846">
                  <c:v>1870.4999999999359</c:v>
                </c:pt>
                <c:pt idx="847">
                  <c:v>1870.5833333332691</c:v>
                </c:pt>
                <c:pt idx="848">
                  <c:v>1870.6666666666024</c:v>
                </c:pt>
                <c:pt idx="849">
                  <c:v>1870.7499999999357</c:v>
                </c:pt>
                <c:pt idx="850">
                  <c:v>1870.8333333332689</c:v>
                </c:pt>
                <c:pt idx="851">
                  <c:v>1870.9166666666022</c:v>
                </c:pt>
                <c:pt idx="852">
                  <c:v>1870.9999999999354</c:v>
                </c:pt>
                <c:pt idx="853">
                  <c:v>1871.0833333332687</c:v>
                </c:pt>
                <c:pt idx="854">
                  <c:v>1871.1666666666019</c:v>
                </c:pt>
                <c:pt idx="855">
                  <c:v>1871.2499999999352</c:v>
                </c:pt>
                <c:pt idx="856">
                  <c:v>1871.3333333332685</c:v>
                </c:pt>
                <c:pt idx="857">
                  <c:v>1871.4166666666017</c:v>
                </c:pt>
                <c:pt idx="858">
                  <c:v>1871.499999999935</c:v>
                </c:pt>
                <c:pt idx="859">
                  <c:v>1871.5833333332682</c:v>
                </c:pt>
                <c:pt idx="860">
                  <c:v>1871.6666666666015</c:v>
                </c:pt>
                <c:pt idx="861">
                  <c:v>1871.7499999999347</c:v>
                </c:pt>
                <c:pt idx="862">
                  <c:v>1871.833333333268</c:v>
                </c:pt>
                <c:pt idx="863">
                  <c:v>1871.9166666666013</c:v>
                </c:pt>
                <c:pt idx="864">
                  <c:v>1871.9999999999345</c:v>
                </c:pt>
                <c:pt idx="865">
                  <c:v>1872.0833333332678</c:v>
                </c:pt>
                <c:pt idx="866">
                  <c:v>1872.166666666601</c:v>
                </c:pt>
                <c:pt idx="867">
                  <c:v>1872.2499999999343</c:v>
                </c:pt>
                <c:pt idx="868">
                  <c:v>1872.3333333332675</c:v>
                </c:pt>
                <c:pt idx="869">
                  <c:v>1872.4166666666008</c:v>
                </c:pt>
                <c:pt idx="870">
                  <c:v>1872.4999999999341</c:v>
                </c:pt>
                <c:pt idx="871">
                  <c:v>1872.5833333332673</c:v>
                </c:pt>
                <c:pt idx="872">
                  <c:v>1872.6666666666006</c:v>
                </c:pt>
                <c:pt idx="873">
                  <c:v>1872.7499999999338</c:v>
                </c:pt>
                <c:pt idx="874">
                  <c:v>1872.8333333332671</c:v>
                </c:pt>
                <c:pt idx="875">
                  <c:v>1872.9166666666003</c:v>
                </c:pt>
                <c:pt idx="876">
                  <c:v>1872.9999999999336</c:v>
                </c:pt>
                <c:pt idx="877">
                  <c:v>1873.0833333332669</c:v>
                </c:pt>
                <c:pt idx="878">
                  <c:v>1873.1666666666001</c:v>
                </c:pt>
                <c:pt idx="879">
                  <c:v>1873.2499999999334</c:v>
                </c:pt>
                <c:pt idx="880">
                  <c:v>1873.3333333332666</c:v>
                </c:pt>
                <c:pt idx="881">
                  <c:v>1873.4166666665999</c:v>
                </c:pt>
                <c:pt idx="882">
                  <c:v>1873.4999999999332</c:v>
                </c:pt>
                <c:pt idx="883">
                  <c:v>1873.5833333332664</c:v>
                </c:pt>
                <c:pt idx="884">
                  <c:v>1873.6666666665997</c:v>
                </c:pt>
                <c:pt idx="885">
                  <c:v>1873.7499999999329</c:v>
                </c:pt>
                <c:pt idx="886">
                  <c:v>1873.8333333332662</c:v>
                </c:pt>
                <c:pt idx="887">
                  <c:v>1873.9166666665994</c:v>
                </c:pt>
                <c:pt idx="888">
                  <c:v>1873.9999999999327</c:v>
                </c:pt>
                <c:pt idx="889">
                  <c:v>1874.083333333266</c:v>
                </c:pt>
                <c:pt idx="890">
                  <c:v>1874.1666666665992</c:v>
                </c:pt>
                <c:pt idx="891">
                  <c:v>1874.2499999999325</c:v>
                </c:pt>
                <c:pt idx="892">
                  <c:v>1874.3333333332657</c:v>
                </c:pt>
                <c:pt idx="893">
                  <c:v>1874.416666666599</c:v>
                </c:pt>
                <c:pt idx="894">
                  <c:v>1874.4999999999322</c:v>
                </c:pt>
                <c:pt idx="895">
                  <c:v>1874.5833333332655</c:v>
                </c:pt>
                <c:pt idx="896">
                  <c:v>1874.6666666665988</c:v>
                </c:pt>
                <c:pt idx="897">
                  <c:v>1874.749999999932</c:v>
                </c:pt>
                <c:pt idx="898">
                  <c:v>1874.8333333332653</c:v>
                </c:pt>
                <c:pt idx="899">
                  <c:v>1874.9166666665985</c:v>
                </c:pt>
                <c:pt idx="900">
                  <c:v>1874.9999999999318</c:v>
                </c:pt>
                <c:pt idx="901">
                  <c:v>1875.083333333265</c:v>
                </c:pt>
                <c:pt idx="902">
                  <c:v>1875.1666666665983</c:v>
                </c:pt>
                <c:pt idx="903">
                  <c:v>1875.2499999999316</c:v>
                </c:pt>
                <c:pt idx="904">
                  <c:v>1875.3333333332648</c:v>
                </c:pt>
                <c:pt idx="905">
                  <c:v>1875.4166666665981</c:v>
                </c:pt>
                <c:pt idx="906">
                  <c:v>1875.4999999999313</c:v>
                </c:pt>
                <c:pt idx="907">
                  <c:v>1875.5833333332646</c:v>
                </c:pt>
                <c:pt idx="908">
                  <c:v>1875.6666666665978</c:v>
                </c:pt>
                <c:pt idx="909">
                  <c:v>1875.7499999999311</c:v>
                </c:pt>
                <c:pt idx="910">
                  <c:v>1875.8333333332644</c:v>
                </c:pt>
                <c:pt idx="911">
                  <c:v>1875.9166666665976</c:v>
                </c:pt>
                <c:pt idx="912">
                  <c:v>1875.9999999999309</c:v>
                </c:pt>
                <c:pt idx="913">
                  <c:v>1876.0833333332641</c:v>
                </c:pt>
                <c:pt idx="914">
                  <c:v>1876.1666666665974</c:v>
                </c:pt>
                <c:pt idx="915">
                  <c:v>1876.2499999999307</c:v>
                </c:pt>
                <c:pt idx="916">
                  <c:v>1876.3333333332639</c:v>
                </c:pt>
                <c:pt idx="917">
                  <c:v>1876.4166666665972</c:v>
                </c:pt>
                <c:pt idx="918">
                  <c:v>1876.4999999999304</c:v>
                </c:pt>
                <c:pt idx="919">
                  <c:v>1876.5833333332637</c:v>
                </c:pt>
                <c:pt idx="920">
                  <c:v>1876.6666666665969</c:v>
                </c:pt>
                <c:pt idx="921">
                  <c:v>1876.7499999999302</c:v>
                </c:pt>
                <c:pt idx="922">
                  <c:v>1876.8333333332635</c:v>
                </c:pt>
                <c:pt idx="923">
                  <c:v>1876.9166666665967</c:v>
                </c:pt>
                <c:pt idx="924">
                  <c:v>1876.99999999993</c:v>
                </c:pt>
                <c:pt idx="925">
                  <c:v>1877.0833333332632</c:v>
                </c:pt>
                <c:pt idx="926">
                  <c:v>1877.1666666665965</c:v>
                </c:pt>
                <c:pt idx="927">
                  <c:v>1877.2499999999297</c:v>
                </c:pt>
                <c:pt idx="928">
                  <c:v>1877.333333333263</c:v>
                </c:pt>
                <c:pt idx="929">
                  <c:v>1877.4166666665963</c:v>
                </c:pt>
                <c:pt idx="930">
                  <c:v>1877.4999999999295</c:v>
                </c:pt>
                <c:pt idx="931">
                  <c:v>1877.5833333332628</c:v>
                </c:pt>
                <c:pt idx="932">
                  <c:v>1877.666666666596</c:v>
                </c:pt>
                <c:pt idx="933">
                  <c:v>1877.7499999999293</c:v>
                </c:pt>
                <c:pt idx="934">
                  <c:v>1877.8333333332625</c:v>
                </c:pt>
                <c:pt idx="935">
                  <c:v>1877.9166666665958</c:v>
                </c:pt>
                <c:pt idx="936">
                  <c:v>1877.9999999999291</c:v>
                </c:pt>
                <c:pt idx="937">
                  <c:v>1878.0833333332623</c:v>
                </c:pt>
                <c:pt idx="938">
                  <c:v>1878.1666666665956</c:v>
                </c:pt>
                <c:pt idx="939">
                  <c:v>1878.2499999999288</c:v>
                </c:pt>
                <c:pt idx="940">
                  <c:v>1878.3333333332621</c:v>
                </c:pt>
                <c:pt idx="941">
                  <c:v>1878.4166666665953</c:v>
                </c:pt>
                <c:pt idx="942">
                  <c:v>1878.4999999999286</c:v>
                </c:pt>
                <c:pt idx="943">
                  <c:v>1878.5833333332619</c:v>
                </c:pt>
                <c:pt idx="944">
                  <c:v>1878.6666666665951</c:v>
                </c:pt>
                <c:pt idx="945">
                  <c:v>1878.7499999999284</c:v>
                </c:pt>
                <c:pt idx="946">
                  <c:v>1878.8333333332616</c:v>
                </c:pt>
                <c:pt idx="947">
                  <c:v>1878.9166666665949</c:v>
                </c:pt>
                <c:pt idx="948">
                  <c:v>1878.9999999999281</c:v>
                </c:pt>
                <c:pt idx="949">
                  <c:v>1879.0833333332614</c:v>
                </c:pt>
                <c:pt idx="950">
                  <c:v>1879.1666666665947</c:v>
                </c:pt>
                <c:pt idx="951">
                  <c:v>1879.2499999999279</c:v>
                </c:pt>
                <c:pt idx="952">
                  <c:v>1879.3333333332612</c:v>
                </c:pt>
                <c:pt idx="953">
                  <c:v>1879.4166666665944</c:v>
                </c:pt>
                <c:pt idx="954">
                  <c:v>1879.4999999999277</c:v>
                </c:pt>
                <c:pt idx="955">
                  <c:v>1879.583333333261</c:v>
                </c:pt>
                <c:pt idx="956">
                  <c:v>1879.6666666665942</c:v>
                </c:pt>
                <c:pt idx="957">
                  <c:v>1879.7499999999275</c:v>
                </c:pt>
                <c:pt idx="958">
                  <c:v>1879.8333333332607</c:v>
                </c:pt>
                <c:pt idx="959">
                  <c:v>1879.916666666594</c:v>
                </c:pt>
                <c:pt idx="960">
                  <c:v>1879.9999999999272</c:v>
                </c:pt>
                <c:pt idx="961">
                  <c:v>1880.0833333332605</c:v>
                </c:pt>
                <c:pt idx="962">
                  <c:v>1880.1666666665938</c:v>
                </c:pt>
                <c:pt idx="963">
                  <c:v>1880.249999999927</c:v>
                </c:pt>
                <c:pt idx="964">
                  <c:v>1880.3333333332603</c:v>
                </c:pt>
                <c:pt idx="965">
                  <c:v>1880.4166666665935</c:v>
                </c:pt>
                <c:pt idx="966">
                  <c:v>1880.4999999999268</c:v>
                </c:pt>
                <c:pt idx="967">
                  <c:v>1880.58333333326</c:v>
                </c:pt>
                <c:pt idx="968">
                  <c:v>1880.6666666665933</c:v>
                </c:pt>
                <c:pt idx="969">
                  <c:v>1880.7499999999266</c:v>
                </c:pt>
                <c:pt idx="970">
                  <c:v>1880.8333333332598</c:v>
                </c:pt>
                <c:pt idx="971">
                  <c:v>1880.9166666665931</c:v>
                </c:pt>
                <c:pt idx="972">
                  <c:v>1880.9999999999263</c:v>
                </c:pt>
                <c:pt idx="973">
                  <c:v>1881.0833333332596</c:v>
                </c:pt>
                <c:pt idx="974">
                  <c:v>1881.1666666665928</c:v>
                </c:pt>
                <c:pt idx="975">
                  <c:v>1881.2499999999261</c:v>
                </c:pt>
                <c:pt idx="976">
                  <c:v>1881.3333333332594</c:v>
                </c:pt>
                <c:pt idx="977">
                  <c:v>1881.4166666665926</c:v>
                </c:pt>
                <c:pt idx="978">
                  <c:v>1881.4999999999259</c:v>
                </c:pt>
                <c:pt idx="979">
                  <c:v>1881.5833333332591</c:v>
                </c:pt>
                <c:pt idx="980">
                  <c:v>1881.6666666665924</c:v>
                </c:pt>
                <c:pt idx="981">
                  <c:v>1881.7499999999256</c:v>
                </c:pt>
                <c:pt idx="982">
                  <c:v>1881.8333333332589</c:v>
                </c:pt>
                <c:pt idx="983">
                  <c:v>1881.9166666665922</c:v>
                </c:pt>
                <c:pt idx="984">
                  <c:v>1881.9999999999254</c:v>
                </c:pt>
                <c:pt idx="985">
                  <c:v>1882.0833333332587</c:v>
                </c:pt>
                <c:pt idx="986">
                  <c:v>1882.1666666665919</c:v>
                </c:pt>
                <c:pt idx="987">
                  <c:v>1882.2499999999252</c:v>
                </c:pt>
                <c:pt idx="988">
                  <c:v>1882.3333333332585</c:v>
                </c:pt>
                <c:pt idx="989">
                  <c:v>1882.4166666665917</c:v>
                </c:pt>
                <c:pt idx="990">
                  <c:v>1882.499999999925</c:v>
                </c:pt>
                <c:pt idx="991">
                  <c:v>1882.5833333332582</c:v>
                </c:pt>
                <c:pt idx="992">
                  <c:v>1882.6666666665915</c:v>
                </c:pt>
                <c:pt idx="993">
                  <c:v>1882.7499999999247</c:v>
                </c:pt>
                <c:pt idx="994">
                  <c:v>1882.833333333258</c:v>
                </c:pt>
                <c:pt idx="995">
                  <c:v>1882.9166666665913</c:v>
                </c:pt>
                <c:pt idx="996">
                  <c:v>1882.9999999999245</c:v>
                </c:pt>
                <c:pt idx="997">
                  <c:v>1883.0833333332578</c:v>
                </c:pt>
                <c:pt idx="998">
                  <c:v>1883.166666666591</c:v>
                </c:pt>
                <c:pt idx="999">
                  <c:v>1883.2499999999243</c:v>
                </c:pt>
                <c:pt idx="1000">
                  <c:v>1883.3333333332575</c:v>
                </c:pt>
                <c:pt idx="1001">
                  <c:v>1883.4166666665908</c:v>
                </c:pt>
                <c:pt idx="1002">
                  <c:v>1883.4999999999241</c:v>
                </c:pt>
                <c:pt idx="1003">
                  <c:v>1883.5833333332573</c:v>
                </c:pt>
                <c:pt idx="1004">
                  <c:v>1883.6666666665906</c:v>
                </c:pt>
                <c:pt idx="1005">
                  <c:v>1883.7499999999238</c:v>
                </c:pt>
                <c:pt idx="1006">
                  <c:v>1883.8333333332571</c:v>
                </c:pt>
                <c:pt idx="1007">
                  <c:v>1883.9166666665903</c:v>
                </c:pt>
                <c:pt idx="1008">
                  <c:v>1883.9999999999236</c:v>
                </c:pt>
                <c:pt idx="1009">
                  <c:v>1884.0833333332569</c:v>
                </c:pt>
                <c:pt idx="1010">
                  <c:v>1884.1666666665901</c:v>
                </c:pt>
                <c:pt idx="1011">
                  <c:v>1884.2499999999234</c:v>
                </c:pt>
                <c:pt idx="1012">
                  <c:v>1884.3333333332566</c:v>
                </c:pt>
                <c:pt idx="1013">
                  <c:v>1884.4166666665899</c:v>
                </c:pt>
                <c:pt idx="1014">
                  <c:v>1884.4999999999231</c:v>
                </c:pt>
                <c:pt idx="1015">
                  <c:v>1884.5833333332564</c:v>
                </c:pt>
                <c:pt idx="1016">
                  <c:v>1884.6666666665897</c:v>
                </c:pt>
                <c:pt idx="1017">
                  <c:v>1884.7499999999229</c:v>
                </c:pt>
                <c:pt idx="1018">
                  <c:v>1884.8333333332562</c:v>
                </c:pt>
                <c:pt idx="1019">
                  <c:v>1884.9166666665894</c:v>
                </c:pt>
                <c:pt idx="1020">
                  <c:v>1884.9999999999227</c:v>
                </c:pt>
                <c:pt idx="1021">
                  <c:v>1885.083333333256</c:v>
                </c:pt>
                <c:pt idx="1022">
                  <c:v>1885.1666666665892</c:v>
                </c:pt>
                <c:pt idx="1023">
                  <c:v>1885.2499999999225</c:v>
                </c:pt>
                <c:pt idx="1024">
                  <c:v>1885.3333333332557</c:v>
                </c:pt>
                <c:pt idx="1025">
                  <c:v>1885.416666666589</c:v>
                </c:pt>
                <c:pt idx="1026">
                  <c:v>1885.4999999999222</c:v>
                </c:pt>
                <c:pt idx="1027">
                  <c:v>1885.5833333332555</c:v>
                </c:pt>
                <c:pt idx="1028">
                  <c:v>1885.6666666665888</c:v>
                </c:pt>
                <c:pt idx="1029">
                  <c:v>1885.749999999922</c:v>
                </c:pt>
                <c:pt idx="1030">
                  <c:v>1885.8333333332553</c:v>
                </c:pt>
                <c:pt idx="1031">
                  <c:v>1885.9166666665885</c:v>
                </c:pt>
                <c:pt idx="1032">
                  <c:v>1885.9999999999218</c:v>
                </c:pt>
                <c:pt idx="1033">
                  <c:v>1886.083333333255</c:v>
                </c:pt>
                <c:pt idx="1034">
                  <c:v>1886.1666666665883</c:v>
                </c:pt>
                <c:pt idx="1035">
                  <c:v>1886.2499999999216</c:v>
                </c:pt>
                <c:pt idx="1036">
                  <c:v>1886.3333333332548</c:v>
                </c:pt>
                <c:pt idx="1037">
                  <c:v>1886.4166666665881</c:v>
                </c:pt>
                <c:pt idx="1038">
                  <c:v>1886.4999999999213</c:v>
                </c:pt>
                <c:pt idx="1039">
                  <c:v>1886.5833333332546</c:v>
                </c:pt>
                <c:pt idx="1040">
                  <c:v>1886.6666666665878</c:v>
                </c:pt>
                <c:pt idx="1041">
                  <c:v>1886.7499999999211</c:v>
                </c:pt>
                <c:pt idx="1042">
                  <c:v>1886.8333333332544</c:v>
                </c:pt>
                <c:pt idx="1043">
                  <c:v>1886.9166666665876</c:v>
                </c:pt>
                <c:pt idx="1044">
                  <c:v>1886.9999999999209</c:v>
                </c:pt>
                <c:pt idx="1045">
                  <c:v>1887.0833333332541</c:v>
                </c:pt>
                <c:pt idx="1046">
                  <c:v>1887.1666666665874</c:v>
                </c:pt>
                <c:pt idx="1047">
                  <c:v>1887.2499999999206</c:v>
                </c:pt>
                <c:pt idx="1048">
                  <c:v>1887.3333333332539</c:v>
                </c:pt>
                <c:pt idx="1049">
                  <c:v>1887.4166666665872</c:v>
                </c:pt>
                <c:pt idx="1050">
                  <c:v>1887.4999999999204</c:v>
                </c:pt>
                <c:pt idx="1051">
                  <c:v>1887.5833333332537</c:v>
                </c:pt>
                <c:pt idx="1052">
                  <c:v>1887.6666666665869</c:v>
                </c:pt>
                <c:pt idx="1053">
                  <c:v>1887.7499999999202</c:v>
                </c:pt>
                <c:pt idx="1054">
                  <c:v>1887.8333333332534</c:v>
                </c:pt>
                <c:pt idx="1055">
                  <c:v>1887.9166666665867</c:v>
                </c:pt>
                <c:pt idx="1056">
                  <c:v>1887.99999999992</c:v>
                </c:pt>
                <c:pt idx="1057">
                  <c:v>1888.0833333332532</c:v>
                </c:pt>
                <c:pt idx="1058">
                  <c:v>1888.1666666665865</c:v>
                </c:pt>
                <c:pt idx="1059">
                  <c:v>1888.2499999999197</c:v>
                </c:pt>
                <c:pt idx="1060">
                  <c:v>1888.333333333253</c:v>
                </c:pt>
                <c:pt idx="1061">
                  <c:v>1888.4166666665863</c:v>
                </c:pt>
                <c:pt idx="1062">
                  <c:v>1888.4999999999195</c:v>
                </c:pt>
                <c:pt idx="1063">
                  <c:v>1888.5833333332528</c:v>
                </c:pt>
                <c:pt idx="1064">
                  <c:v>1888.666666666586</c:v>
                </c:pt>
                <c:pt idx="1065">
                  <c:v>1888.7499999999193</c:v>
                </c:pt>
                <c:pt idx="1066">
                  <c:v>1888.8333333332525</c:v>
                </c:pt>
                <c:pt idx="1067">
                  <c:v>1888.9166666665858</c:v>
                </c:pt>
                <c:pt idx="1068">
                  <c:v>1888.9999999999191</c:v>
                </c:pt>
                <c:pt idx="1069">
                  <c:v>1889.0833333332523</c:v>
                </c:pt>
                <c:pt idx="1070">
                  <c:v>1889.1666666665856</c:v>
                </c:pt>
                <c:pt idx="1071">
                  <c:v>1889.2499999999188</c:v>
                </c:pt>
                <c:pt idx="1072">
                  <c:v>1889.3333333332521</c:v>
                </c:pt>
                <c:pt idx="1073">
                  <c:v>1889.4166666665853</c:v>
                </c:pt>
                <c:pt idx="1074">
                  <c:v>1889.4999999999186</c:v>
                </c:pt>
                <c:pt idx="1075">
                  <c:v>1889.5833333332519</c:v>
                </c:pt>
                <c:pt idx="1076">
                  <c:v>1889.6666666665851</c:v>
                </c:pt>
                <c:pt idx="1077">
                  <c:v>1889.7499999999184</c:v>
                </c:pt>
                <c:pt idx="1078">
                  <c:v>1889.8333333332516</c:v>
                </c:pt>
                <c:pt idx="1079">
                  <c:v>1889.9166666665849</c:v>
                </c:pt>
                <c:pt idx="1080">
                  <c:v>1889.9999999999181</c:v>
                </c:pt>
                <c:pt idx="1081">
                  <c:v>1890.0833333332514</c:v>
                </c:pt>
                <c:pt idx="1082">
                  <c:v>1890.1666666665847</c:v>
                </c:pt>
                <c:pt idx="1083">
                  <c:v>1890.2499999999179</c:v>
                </c:pt>
                <c:pt idx="1084">
                  <c:v>1890.3333333332512</c:v>
                </c:pt>
                <c:pt idx="1085">
                  <c:v>1890.4166666665844</c:v>
                </c:pt>
                <c:pt idx="1086">
                  <c:v>1890.4999999999177</c:v>
                </c:pt>
                <c:pt idx="1087">
                  <c:v>1890.5833333332509</c:v>
                </c:pt>
                <c:pt idx="1088">
                  <c:v>1890.6666666665842</c:v>
                </c:pt>
                <c:pt idx="1089">
                  <c:v>1890.7499999999175</c:v>
                </c:pt>
                <c:pt idx="1090">
                  <c:v>1890.8333333332507</c:v>
                </c:pt>
                <c:pt idx="1091">
                  <c:v>1890.916666666584</c:v>
                </c:pt>
                <c:pt idx="1092">
                  <c:v>1890.9999999999172</c:v>
                </c:pt>
                <c:pt idx="1093">
                  <c:v>1891.0833333332505</c:v>
                </c:pt>
                <c:pt idx="1094">
                  <c:v>1891.1666666665838</c:v>
                </c:pt>
                <c:pt idx="1095">
                  <c:v>1891.249999999917</c:v>
                </c:pt>
                <c:pt idx="1096">
                  <c:v>1891.3333333332503</c:v>
                </c:pt>
                <c:pt idx="1097">
                  <c:v>1891.4166666665835</c:v>
                </c:pt>
                <c:pt idx="1098">
                  <c:v>1891.4999999999168</c:v>
                </c:pt>
                <c:pt idx="1099">
                  <c:v>1891.58333333325</c:v>
                </c:pt>
                <c:pt idx="1100">
                  <c:v>1891.6666666665833</c:v>
                </c:pt>
                <c:pt idx="1101">
                  <c:v>1891.7499999999166</c:v>
                </c:pt>
                <c:pt idx="1102">
                  <c:v>1891.8333333332498</c:v>
                </c:pt>
                <c:pt idx="1103">
                  <c:v>1891.9166666665831</c:v>
                </c:pt>
                <c:pt idx="1104">
                  <c:v>1891.9999999999163</c:v>
                </c:pt>
                <c:pt idx="1105">
                  <c:v>1892.0833333332496</c:v>
                </c:pt>
                <c:pt idx="1106">
                  <c:v>1892.1666666665828</c:v>
                </c:pt>
                <c:pt idx="1107">
                  <c:v>1892.2499999999161</c:v>
                </c:pt>
                <c:pt idx="1108">
                  <c:v>1892.3333333332494</c:v>
                </c:pt>
                <c:pt idx="1109">
                  <c:v>1892.4166666665826</c:v>
                </c:pt>
                <c:pt idx="1110">
                  <c:v>1892.4999999999159</c:v>
                </c:pt>
                <c:pt idx="1111">
                  <c:v>1892.5833333332491</c:v>
                </c:pt>
                <c:pt idx="1112">
                  <c:v>1892.6666666665824</c:v>
                </c:pt>
                <c:pt idx="1113">
                  <c:v>1892.7499999999156</c:v>
                </c:pt>
                <c:pt idx="1114">
                  <c:v>1892.8333333332489</c:v>
                </c:pt>
                <c:pt idx="1115">
                  <c:v>1892.9166666665822</c:v>
                </c:pt>
                <c:pt idx="1116">
                  <c:v>1892.9999999999154</c:v>
                </c:pt>
                <c:pt idx="1117">
                  <c:v>1893.0833333332487</c:v>
                </c:pt>
                <c:pt idx="1118">
                  <c:v>1893.1666666665819</c:v>
                </c:pt>
                <c:pt idx="1119">
                  <c:v>1893.2499999999152</c:v>
                </c:pt>
                <c:pt idx="1120">
                  <c:v>1893.3333333332484</c:v>
                </c:pt>
                <c:pt idx="1121">
                  <c:v>1893.4166666665817</c:v>
                </c:pt>
                <c:pt idx="1122">
                  <c:v>1893.499999999915</c:v>
                </c:pt>
                <c:pt idx="1123">
                  <c:v>1893.5833333332482</c:v>
                </c:pt>
                <c:pt idx="1124">
                  <c:v>1893.6666666665815</c:v>
                </c:pt>
                <c:pt idx="1125">
                  <c:v>1893.7499999999147</c:v>
                </c:pt>
                <c:pt idx="1126">
                  <c:v>1893.833333333248</c:v>
                </c:pt>
                <c:pt idx="1127">
                  <c:v>1893.9166666665812</c:v>
                </c:pt>
                <c:pt idx="1128">
                  <c:v>1893.9999999999145</c:v>
                </c:pt>
                <c:pt idx="1129">
                  <c:v>1894.0833333332478</c:v>
                </c:pt>
                <c:pt idx="1130">
                  <c:v>1894.166666666581</c:v>
                </c:pt>
                <c:pt idx="1131">
                  <c:v>1894.2499999999143</c:v>
                </c:pt>
                <c:pt idx="1132">
                  <c:v>1894.3333333332475</c:v>
                </c:pt>
                <c:pt idx="1133">
                  <c:v>1894.4166666665808</c:v>
                </c:pt>
                <c:pt idx="1134">
                  <c:v>1894.4999999999141</c:v>
                </c:pt>
                <c:pt idx="1135">
                  <c:v>1894.5833333332473</c:v>
                </c:pt>
                <c:pt idx="1136">
                  <c:v>1894.6666666665806</c:v>
                </c:pt>
                <c:pt idx="1137">
                  <c:v>1894.7499999999138</c:v>
                </c:pt>
                <c:pt idx="1138">
                  <c:v>1894.8333333332471</c:v>
                </c:pt>
                <c:pt idx="1139">
                  <c:v>1894.9166666665803</c:v>
                </c:pt>
                <c:pt idx="1140">
                  <c:v>1894.9999999999136</c:v>
                </c:pt>
                <c:pt idx="1141">
                  <c:v>1895.0833333332469</c:v>
                </c:pt>
                <c:pt idx="1142">
                  <c:v>1895.1666666665801</c:v>
                </c:pt>
                <c:pt idx="1143">
                  <c:v>1895.2499999999134</c:v>
                </c:pt>
                <c:pt idx="1144">
                  <c:v>1895.3333333332466</c:v>
                </c:pt>
                <c:pt idx="1145">
                  <c:v>1895.4166666665799</c:v>
                </c:pt>
                <c:pt idx="1146">
                  <c:v>1895.4999999999131</c:v>
                </c:pt>
                <c:pt idx="1147">
                  <c:v>1895.5833333332464</c:v>
                </c:pt>
                <c:pt idx="1148">
                  <c:v>1895.6666666665797</c:v>
                </c:pt>
                <c:pt idx="1149">
                  <c:v>1895.7499999999129</c:v>
                </c:pt>
                <c:pt idx="1150">
                  <c:v>1895.8333333332462</c:v>
                </c:pt>
                <c:pt idx="1151">
                  <c:v>1895.9166666665794</c:v>
                </c:pt>
                <c:pt idx="1152">
                  <c:v>1895.9999999999127</c:v>
                </c:pt>
                <c:pt idx="1153">
                  <c:v>1896.0833333332459</c:v>
                </c:pt>
                <c:pt idx="1154">
                  <c:v>1896.1666666665792</c:v>
                </c:pt>
                <c:pt idx="1155">
                  <c:v>1896.2499999999125</c:v>
                </c:pt>
                <c:pt idx="1156">
                  <c:v>1896.3333333332457</c:v>
                </c:pt>
                <c:pt idx="1157">
                  <c:v>1896.416666666579</c:v>
                </c:pt>
                <c:pt idx="1158">
                  <c:v>1896.4999999999122</c:v>
                </c:pt>
                <c:pt idx="1159">
                  <c:v>1896.5833333332455</c:v>
                </c:pt>
                <c:pt idx="1160">
                  <c:v>1896.6666666665787</c:v>
                </c:pt>
                <c:pt idx="1161">
                  <c:v>1896.749999999912</c:v>
                </c:pt>
                <c:pt idx="1162">
                  <c:v>1896.8333333332453</c:v>
                </c:pt>
                <c:pt idx="1163">
                  <c:v>1896.9166666665785</c:v>
                </c:pt>
                <c:pt idx="1164">
                  <c:v>1896.9999999999118</c:v>
                </c:pt>
                <c:pt idx="1165">
                  <c:v>1897.083333333245</c:v>
                </c:pt>
                <c:pt idx="1166">
                  <c:v>1897.1666666665783</c:v>
                </c:pt>
                <c:pt idx="1167">
                  <c:v>1897.2499999999116</c:v>
                </c:pt>
                <c:pt idx="1168">
                  <c:v>1897.3333333332448</c:v>
                </c:pt>
                <c:pt idx="1169">
                  <c:v>1897.4166666665781</c:v>
                </c:pt>
                <c:pt idx="1170">
                  <c:v>1897.4999999999113</c:v>
                </c:pt>
                <c:pt idx="1171">
                  <c:v>1897.5833333332446</c:v>
                </c:pt>
                <c:pt idx="1172">
                  <c:v>1897.6666666665778</c:v>
                </c:pt>
                <c:pt idx="1173">
                  <c:v>1897.7499999999111</c:v>
                </c:pt>
                <c:pt idx="1174">
                  <c:v>1897.8333333332444</c:v>
                </c:pt>
                <c:pt idx="1175">
                  <c:v>1897.9166666665776</c:v>
                </c:pt>
                <c:pt idx="1176">
                  <c:v>1897.9999999999109</c:v>
                </c:pt>
                <c:pt idx="1177">
                  <c:v>1898.0833333332441</c:v>
                </c:pt>
                <c:pt idx="1178">
                  <c:v>1898.1666666665774</c:v>
                </c:pt>
                <c:pt idx="1179">
                  <c:v>1898.2499999999106</c:v>
                </c:pt>
                <c:pt idx="1180">
                  <c:v>1898.3333333332439</c:v>
                </c:pt>
                <c:pt idx="1181">
                  <c:v>1898.4166666665772</c:v>
                </c:pt>
                <c:pt idx="1182">
                  <c:v>1898.4999999999104</c:v>
                </c:pt>
                <c:pt idx="1183">
                  <c:v>1898.5833333332437</c:v>
                </c:pt>
                <c:pt idx="1184">
                  <c:v>1898.6666666665769</c:v>
                </c:pt>
                <c:pt idx="1185">
                  <c:v>1898.7499999999102</c:v>
                </c:pt>
                <c:pt idx="1186">
                  <c:v>1898.8333333332434</c:v>
                </c:pt>
                <c:pt idx="1187">
                  <c:v>1898.9166666665767</c:v>
                </c:pt>
                <c:pt idx="1188">
                  <c:v>1898.99999999991</c:v>
                </c:pt>
                <c:pt idx="1189">
                  <c:v>1899.0833333332432</c:v>
                </c:pt>
                <c:pt idx="1190">
                  <c:v>1899.1666666665765</c:v>
                </c:pt>
                <c:pt idx="1191">
                  <c:v>1899.2499999999097</c:v>
                </c:pt>
                <c:pt idx="1192">
                  <c:v>1899.333333333243</c:v>
                </c:pt>
                <c:pt idx="1193">
                  <c:v>1899.4166666665762</c:v>
                </c:pt>
                <c:pt idx="1194">
                  <c:v>1899.4999999999095</c:v>
                </c:pt>
                <c:pt idx="1195">
                  <c:v>1899.5833333332428</c:v>
                </c:pt>
                <c:pt idx="1196">
                  <c:v>1899.666666666576</c:v>
                </c:pt>
                <c:pt idx="1197">
                  <c:v>1899.7499999999093</c:v>
                </c:pt>
                <c:pt idx="1198">
                  <c:v>1899.8333333332425</c:v>
                </c:pt>
                <c:pt idx="1199">
                  <c:v>1899.9166666665758</c:v>
                </c:pt>
                <c:pt idx="1200">
                  <c:v>1899.9999999999091</c:v>
                </c:pt>
                <c:pt idx="1201">
                  <c:v>1900.0833333332423</c:v>
                </c:pt>
                <c:pt idx="1202">
                  <c:v>1900.1666666665756</c:v>
                </c:pt>
                <c:pt idx="1203">
                  <c:v>1900.2499999999088</c:v>
                </c:pt>
                <c:pt idx="1204">
                  <c:v>1900.3333333332421</c:v>
                </c:pt>
                <c:pt idx="1205">
                  <c:v>1900.4166666665753</c:v>
                </c:pt>
                <c:pt idx="1206">
                  <c:v>1900.4999999999086</c:v>
                </c:pt>
                <c:pt idx="1207">
                  <c:v>1900.5833333332419</c:v>
                </c:pt>
                <c:pt idx="1208">
                  <c:v>1900.6666666665751</c:v>
                </c:pt>
                <c:pt idx="1209">
                  <c:v>1900.7499999999084</c:v>
                </c:pt>
                <c:pt idx="1210">
                  <c:v>1900.8333333332416</c:v>
                </c:pt>
                <c:pt idx="1211">
                  <c:v>1900.9166666665749</c:v>
                </c:pt>
                <c:pt idx="1212">
                  <c:v>1900.9999999999081</c:v>
                </c:pt>
                <c:pt idx="1213">
                  <c:v>1901.0833333332414</c:v>
                </c:pt>
                <c:pt idx="1214">
                  <c:v>1901.1666666665747</c:v>
                </c:pt>
                <c:pt idx="1215">
                  <c:v>1901.2499999999079</c:v>
                </c:pt>
                <c:pt idx="1216">
                  <c:v>1901.3333333332412</c:v>
                </c:pt>
                <c:pt idx="1217">
                  <c:v>1901.4166666665744</c:v>
                </c:pt>
                <c:pt idx="1218">
                  <c:v>1901.4999999999077</c:v>
                </c:pt>
                <c:pt idx="1219">
                  <c:v>1901.5833333332409</c:v>
                </c:pt>
                <c:pt idx="1220">
                  <c:v>1901.6666666665742</c:v>
                </c:pt>
                <c:pt idx="1221">
                  <c:v>1901.7499999999075</c:v>
                </c:pt>
                <c:pt idx="1222">
                  <c:v>1901.8333333332407</c:v>
                </c:pt>
                <c:pt idx="1223">
                  <c:v>1901.916666666574</c:v>
                </c:pt>
                <c:pt idx="1224">
                  <c:v>1901.9999999999072</c:v>
                </c:pt>
                <c:pt idx="1225">
                  <c:v>1902.0833333332405</c:v>
                </c:pt>
                <c:pt idx="1226">
                  <c:v>1902.1666666665737</c:v>
                </c:pt>
                <c:pt idx="1227">
                  <c:v>1902.249999999907</c:v>
                </c:pt>
                <c:pt idx="1228">
                  <c:v>1902.3333333332403</c:v>
                </c:pt>
                <c:pt idx="1229">
                  <c:v>1902.4166666665735</c:v>
                </c:pt>
                <c:pt idx="1230">
                  <c:v>1902.4999999999068</c:v>
                </c:pt>
                <c:pt idx="1231">
                  <c:v>1902.58333333324</c:v>
                </c:pt>
                <c:pt idx="1232">
                  <c:v>1902.6666666665733</c:v>
                </c:pt>
                <c:pt idx="1233">
                  <c:v>1902.7499999999065</c:v>
                </c:pt>
                <c:pt idx="1234">
                  <c:v>1902.8333333332398</c:v>
                </c:pt>
                <c:pt idx="1235">
                  <c:v>1902.9166666665731</c:v>
                </c:pt>
                <c:pt idx="1236">
                  <c:v>1902.9999999999063</c:v>
                </c:pt>
                <c:pt idx="1237">
                  <c:v>1903.0833333332396</c:v>
                </c:pt>
                <c:pt idx="1238">
                  <c:v>1903.1666666665728</c:v>
                </c:pt>
                <c:pt idx="1239">
                  <c:v>1903.2499999999061</c:v>
                </c:pt>
                <c:pt idx="1240">
                  <c:v>1903.3333333332394</c:v>
                </c:pt>
                <c:pt idx="1241">
                  <c:v>1903.4166666665726</c:v>
                </c:pt>
                <c:pt idx="1242">
                  <c:v>1903.4999999999059</c:v>
                </c:pt>
                <c:pt idx="1243">
                  <c:v>1903.5833333332391</c:v>
                </c:pt>
                <c:pt idx="1244">
                  <c:v>1903.6666666665724</c:v>
                </c:pt>
                <c:pt idx="1245">
                  <c:v>1903.7499999999056</c:v>
                </c:pt>
                <c:pt idx="1246">
                  <c:v>1903.8333333332389</c:v>
                </c:pt>
                <c:pt idx="1247">
                  <c:v>1903.9166666665722</c:v>
                </c:pt>
                <c:pt idx="1248">
                  <c:v>1903.9999999999054</c:v>
                </c:pt>
                <c:pt idx="1249">
                  <c:v>1904.0833333332387</c:v>
                </c:pt>
                <c:pt idx="1250">
                  <c:v>1904.1666666665719</c:v>
                </c:pt>
                <c:pt idx="1251">
                  <c:v>1904.2499999999052</c:v>
                </c:pt>
                <c:pt idx="1252">
                  <c:v>1904.3333333332384</c:v>
                </c:pt>
                <c:pt idx="1253">
                  <c:v>1904.4166666665717</c:v>
                </c:pt>
                <c:pt idx="1254">
                  <c:v>1904.499999999905</c:v>
                </c:pt>
                <c:pt idx="1255">
                  <c:v>1904.5833333332382</c:v>
                </c:pt>
                <c:pt idx="1256">
                  <c:v>1904.6666666665715</c:v>
                </c:pt>
                <c:pt idx="1257">
                  <c:v>1904.7499999999047</c:v>
                </c:pt>
                <c:pt idx="1258">
                  <c:v>1904.833333333238</c:v>
                </c:pt>
                <c:pt idx="1259">
                  <c:v>1904.9166666665712</c:v>
                </c:pt>
                <c:pt idx="1260">
                  <c:v>1904.9999999999045</c:v>
                </c:pt>
                <c:pt idx="1261">
                  <c:v>1905.0833333332378</c:v>
                </c:pt>
                <c:pt idx="1262">
                  <c:v>1905.166666666571</c:v>
                </c:pt>
                <c:pt idx="1263">
                  <c:v>1905.2499999999043</c:v>
                </c:pt>
                <c:pt idx="1264">
                  <c:v>1905.3333333332375</c:v>
                </c:pt>
                <c:pt idx="1265">
                  <c:v>1905.4166666665708</c:v>
                </c:pt>
                <c:pt idx="1266">
                  <c:v>1905.499999999904</c:v>
                </c:pt>
                <c:pt idx="1267">
                  <c:v>1905.5833333332373</c:v>
                </c:pt>
                <c:pt idx="1268">
                  <c:v>1905.6666666665706</c:v>
                </c:pt>
                <c:pt idx="1269">
                  <c:v>1905.7499999999038</c:v>
                </c:pt>
                <c:pt idx="1270">
                  <c:v>1905.8333333332371</c:v>
                </c:pt>
                <c:pt idx="1271">
                  <c:v>1905.9166666665703</c:v>
                </c:pt>
                <c:pt idx="1272">
                  <c:v>1905.9999999999036</c:v>
                </c:pt>
                <c:pt idx="1273">
                  <c:v>1906.0833333332369</c:v>
                </c:pt>
                <c:pt idx="1274">
                  <c:v>1906.1666666665701</c:v>
                </c:pt>
                <c:pt idx="1275">
                  <c:v>1906.2499999999034</c:v>
                </c:pt>
                <c:pt idx="1276">
                  <c:v>1906.3333333332366</c:v>
                </c:pt>
                <c:pt idx="1277">
                  <c:v>1906.4166666665699</c:v>
                </c:pt>
                <c:pt idx="1278">
                  <c:v>1906.4999999999031</c:v>
                </c:pt>
                <c:pt idx="1279">
                  <c:v>1906.5833333332364</c:v>
                </c:pt>
                <c:pt idx="1280">
                  <c:v>1906.6666666665697</c:v>
                </c:pt>
                <c:pt idx="1281">
                  <c:v>1906.7499999999029</c:v>
                </c:pt>
                <c:pt idx="1282">
                  <c:v>1906.8333333332362</c:v>
                </c:pt>
                <c:pt idx="1283">
                  <c:v>1906.9166666665694</c:v>
                </c:pt>
                <c:pt idx="1284">
                  <c:v>1906.9999999999027</c:v>
                </c:pt>
                <c:pt idx="1285">
                  <c:v>1907.0833333332359</c:v>
                </c:pt>
                <c:pt idx="1286">
                  <c:v>1907.1666666665692</c:v>
                </c:pt>
                <c:pt idx="1287">
                  <c:v>1907.2499999999025</c:v>
                </c:pt>
                <c:pt idx="1288">
                  <c:v>1907.3333333332357</c:v>
                </c:pt>
                <c:pt idx="1289">
                  <c:v>1907.416666666569</c:v>
                </c:pt>
                <c:pt idx="1290">
                  <c:v>1907.4999999999022</c:v>
                </c:pt>
                <c:pt idx="1291">
                  <c:v>1907.5833333332355</c:v>
                </c:pt>
                <c:pt idx="1292">
                  <c:v>1907.6666666665687</c:v>
                </c:pt>
                <c:pt idx="1293">
                  <c:v>1907.749999999902</c:v>
                </c:pt>
                <c:pt idx="1294">
                  <c:v>1907.8333333332353</c:v>
                </c:pt>
                <c:pt idx="1295">
                  <c:v>1907.9166666665685</c:v>
                </c:pt>
                <c:pt idx="1296">
                  <c:v>1907.9999999999018</c:v>
                </c:pt>
                <c:pt idx="1297">
                  <c:v>1908.083333333235</c:v>
                </c:pt>
                <c:pt idx="1298">
                  <c:v>1908.1666666665683</c:v>
                </c:pt>
                <c:pt idx="1299">
                  <c:v>1908.2499999999015</c:v>
                </c:pt>
                <c:pt idx="1300">
                  <c:v>1908.3333333332348</c:v>
                </c:pt>
                <c:pt idx="1301">
                  <c:v>1908.4166666665681</c:v>
                </c:pt>
                <c:pt idx="1302">
                  <c:v>1908.4999999999013</c:v>
                </c:pt>
                <c:pt idx="1303">
                  <c:v>1908.5833333332346</c:v>
                </c:pt>
                <c:pt idx="1304">
                  <c:v>1908.6666666665678</c:v>
                </c:pt>
                <c:pt idx="1305">
                  <c:v>1908.7499999999011</c:v>
                </c:pt>
                <c:pt idx="1306">
                  <c:v>1908.8333333332343</c:v>
                </c:pt>
                <c:pt idx="1307">
                  <c:v>1908.9166666665676</c:v>
                </c:pt>
                <c:pt idx="1308">
                  <c:v>1908.9999999999009</c:v>
                </c:pt>
                <c:pt idx="1309">
                  <c:v>1909.0833333332341</c:v>
                </c:pt>
                <c:pt idx="1310">
                  <c:v>1909.1666666665674</c:v>
                </c:pt>
                <c:pt idx="1311">
                  <c:v>1909.2499999999006</c:v>
                </c:pt>
                <c:pt idx="1312">
                  <c:v>1909.3333333332339</c:v>
                </c:pt>
                <c:pt idx="1313">
                  <c:v>1909.4166666665672</c:v>
                </c:pt>
                <c:pt idx="1314">
                  <c:v>1909.4999999999004</c:v>
                </c:pt>
                <c:pt idx="1315">
                  <c:v>1909.5833333332337</c:v>
                </c:pt>
                <c:pt idx="1316">
                  <c:v>1909.6666666665669</c:v>
                </c:pt>
                <c:pt idx="1317">
                  <c:v>1909.7499999999002</c:v>
                </c:pt>
                <c:pt idx="1318">
                  <c:v>1909.8333333332334</c:v>
                </c:pt>
                <c:pt idx="1319">
                  <c:v>1909.9166666665667</c:v>
                </c:pt>
                <c:pt idx="1320">
                  <c:v>1909.9999999999</c:v>
                </c:pt>
                <c:pt idx="1321">
                  <c:v>1910.0833333332332</c:v>
                </c:pt>
                <c:pt idx="1322">
                  <c:v>1910.1666666665665</c:v>
                </c:pt>
                <c:pt idx="1323">
                  <c:v>1910.2499999998997</c:v>
                </c:pt>
                <c:pt idx="1324">
                  <c:v>1910.333333333233</c:v>
                </c:pt>
                <c:pt idx="1325">
                  <c:v>1910.4166666665662</c:v>
                </c:pt>
                <c:pt idx="1326">
                  <c:v>1910.4999999998995</c:v>
                </c:pt>
                <c:pt idx="1327">
                  <c:v>1910.5833333332328</c:v>
                </c:pt>
                <c:pt idx="1328">
                  <c:v>1910.666666666566</c:v>
                </c:pt>
                <c:pt idx="1329">
                  <c:v>1910.7499999998993</c:v>
                </c:pt>
                <c:pt idx="1330">
                  <c:v>1910.8333333332325</c:v>
                </c:pt>
                <c:pt idx="1331">
                  <c:v>1910.9166666665658</c:v>
                </c:pt>
                <c:pt idx="1332">
                  <c:v>1910.999999999899</c:v>
                </c:pt>
                <c:pt idx="1333">
                  <c:v>1911.0833333332323</c:v>
                </c:pt>
                <c:pt idx="1334">
                  <c:v>1911.1666666665656</c:v>
                </c:pt>
                <c:pt idx="1335">
                  <c:v>1911.2499999998988</c:v>
                </c:pt>
                <c:pt idx="1336">
                  <c:v>1911.3333333332321</c:v>
                </c:pt>
                <c:pt idx="1337">
                  <c:v>1911.4166666665653</c:v>
                </c:pt>
                <c:pt idx="1338">
                  <c:v>1911.4999999998986</c:v>
                </c:pt>
                <c:pt idx="1339">
                  <c:v>1911.5833333332318</c:v>
                </c:pt>
                <c:pt idx="1340">
                  <c:v>1911.6666666665651</c:v>
                </c:pt>
                <c:pt idx="1341">
                  <c:v>1911.7499999998984</c:v>
                </c:pt>
                <c:pt idx="1342">
                  <c:v>1911.8333333332316</c:v>
                </c:pt>
                <c:pt idx="1343">
                  <c:v>1911.9166666665649</c:v>
                </c:pt>
                <c:pt idx="1344">
                  <c:v>1911.9999999998981</c:v>
                </c:pt>
                <c:pt idx="1345">
                  <c:v>1912.0833333332314</c:v>
                </c:pt>
                <c:pt idx="1346">
                  <c:v>1912.1666666665647</c:v>
                </c:pt>
                <c:pt idx="1347">
                  <c:v>1912.2499999998979</c:v>
                </c:pt>
                <c:pt idx="1348">
                  <c:v>1912.3333333332312</c:v>
                </c:pt>
                <c:pt idx="1349">
                  <c:v>1912.4166666665644</c:v>
                </c:pt>
                <c:pt idx="1350">
                  <c:v>1912.4999999998977</c:v>
                </c:pt>
                <c:pt idx="1351">
                  <c:v>1912.5833333332309</c:v>
                </c:pt>
                <c:pt idx="1352">
                  <c:v>1912.6666666665642</c:v>
                </c:pt>
                <c:pt idx="1353">
                  <c:v>1912.7499999998975</c:v>
                </c:pt>
                <c:pt idx="1354">
                  <c:v>1912.8333333332307</c:v>
                </c:pt>
                <c:pt idx="1355">
                  <c:v>1912.916666666564</c:v>
                </c:pt>
                <c:pt idx="1356">
                  <c:v>1912.9999999998972</c:v>
                </c:pt>
                <c:pt idx="1357">
                  <c:v>1913.0833333332305</c:v>
                </c:pt>
                <c:pt idx="1358">
                  <c:v>1913.1666666665637</c:v>
                </c:pt>
                <c:pt idx="1359">
                  <c:v>1913.249999999897</c:v>
                </c:pt>
                <c:pt idx="1360">
                  <c:v>1913.3333333332303</c:v>
                </c:pt>
                <c:pt idx="1361">
                  <c:v>1913.4166666665635</c:v>
                </c:pt>
                <c:pt idx="1362">
                  <c:v>1913.4999999998968</c:v>
                </c:pt>
                <c:pt idx="1363">
                  <c:v>1913.58333333323</c:v>
                </c:pt>
                <c:pt idx="1364">
                  <c:v>1913.6666666665633</c:v>
                </c:pt>
                <c:pt idx="1365">
                  <c:v>1913.7499999998965</c:v>
                </c:pt>
                <c:pt idx="1366">
                  <c:v>1913.8333333332298</c:v>
                </c:pt>
                <c:pt idx="1367">
                  <c:v>1913.9166666665631</c:v>
                </c:pt>
                <c:pt idx="1368">
                  <c:v>1913.9999999998963</c:v>
                </c:pt>
                <c:pt idx="1369">
                  <c:v>1914.0833333332296</c:v>
                </c:pt>
                <c:pt idx="1370">
                  <c:v>1914.1666666665628</c:v>
                </c:pt>
                <c:pt idx="1371">
                  <c:v>1914.2499999998961</c:v>
                </c:pt>
                <c:pt idx="1372">
                  <c:v>1914.3333333332293</c:v>
                </c:pt>
                <c:pt idx="1373">
                  <c:v>1914.4166666665626</c:v>
                </c:pt>
                <c:pt idx="1374">
                  <c:v>1914.4999999998959</c:v>
                </c:pt>
                <c:pt idx="1375">
                  <c:v>1914.5833333332291</c:v>
                </c:pt>
                <c:pt idx="1376">
                  <c:v>1914.6666666665624</c:v>
                </c:pt>
                <c:pt idx="1377">
                  <c:v>1914.7499999998956</c:v>
                </c:pt>
                <c:pt idx="1378">
                  <c:v>1914.8333333332289</c:v>
                </c:pt>
                <c:pt idx="1379">
                  <c:v>1914.9166666665622</c:v>
                </c:pt>
                <c:pt idx="1380">
                  <c:v>1914.9999999998954</c:v>
                </c:pt>
                <c:pt idx="1381">
                  <c:v>1915.0833333332287</c:v>
                </c:pt>
                <c:pt idx="1382">
                  <c:v>1915.1666666665619</c:v>
                </c:pt>
                <c:pt idx="1383">
                  <c:v>1915.2499999998952</c:v>
                </c:pt>
                <c:pt idx="1384">
                  <c:v>1915.3333333332284</c:v>
                </c:pt>
                <c:pt idx="1385">
                  <c:v>1915.4166666665617</c:v>
                </c:pt>
                <c:pt idx="1386">
                  <c:v>1915.499999999895</c:v>
                </c:pt>
                <c:pt idx="1387">
                  <c:v>1915.5833333332282</c:v>
                </c:pt>
                <c:pt idx="1388">
                  <c:v>1915.6666666665615</c:v>
                </c:pt>
                <c:pt idx="1389">
                  <c:v>1915.7499999998947</c:v>
                </c:pt>
                <c:pt idx="1390">
                  <c:v>1915.833333333228</c:v>
                </c:pt>
                <c:pt idx="1391">
                  <c:v>1915.9166666665612</c:v>
                </c:pt>
                <c:pt idx="1392">
                  <c:v>1915.9999999998945</c:v>
                </c:pt>
                <c:pt idx="1393">
                  <c:v>1916.0833333332278</c:v>
                </c:pt>
                <c:pt idx="1394">
                  <c:v>1916.166666666561</c:v>
                </c:pt>
                <c:pt idx="1395">
                  <c:v>1916.2499999998943</c:v>
                </c:pt>
                <c:pt idx="1396">
                  <c:v>1916.3333333332275</c:v>
                </c:pt>
                <c:pt idx="1397">
                  <c:v>1916.4166666665608</c:v>
                </c:pt>
                <c:pt idx="1398">
                  <c:v>1916.499999999894</c:v>
                </c:pt>
                <c:pt idx="1399">
                  <c:v>1916.5833333332273</c:v>
                </c:pt>
                <c:pt idx="1400">
                  <c:v>1916.6666666665606</c:v>
                </c:pt>
                <c:pt idx="1401">
                  <c:v>1916.7499999998938</c:v>
                </c:pt>
                <c:pt idx="1402">
                  <c:v>1916.8333333332271</c:v>
                </c:pt>
                <c:pt idx="1403">
                  <c:v>1916.9166666665603</c:v>
                </c:pt>
                <c:pt idx="1404">
                  <c:v>1916.9999999998936</c:v>
                </c:pt>
                <c:pt idx="1405">
                  <c:v>1917.0833333332268</c:v>
                </c:pt>
                <c:pt idx="1406">
                  <c:v>1917.1666666665601</c:v>
                </c:pt>
                <c:pt idx="1407">
                  <c:v>1917.2499999998934</c:v>
                </c:pt>
                <c:pt idx="1408">
                  <c:v>1917.3333333332266</c:v>
                </c:pt>
                <c:pt idx="1409">
                  <c:v>1917.4166666665599</c:v>
                </c:pt>
                <c:pt idx="1410">
                  <c:v>1917.4999999998931</c:v>
                </c:pt>
                <c:pt idx="1411">
                  <c:v>1917.5833333332264</c:v>
                </c:pt>
                <c:pt idx="1412">
                  <c:v>1917.6666666665596</c:v>
                </c:pt>
                <c:pt idx="1413">
                  <c:v>1917.7499999998929</c:v>
                </c:pt>
                <c:pt idx="1414">
                  <c:v>1917.8333333332262</c:v>
                </c:pt>
                <c:pt idx="1415">
                  <c:v>1917.9166666665594</c:v>
                </c:pt>
                <c:pt idx="1416">
                  <c:v>1917.9999999998927</c:v>
                </c:pt>
                <c:pt idx="1417">
                  <c:v>1918.0833333332259</c:v>
                </c:pt>
                <c:pt idx="1418">
                  <c:v>1918.1666666665592</c:v>
                </c:pt>
                <c:pt idx="1419">
                  <c:v>1918.2499999998925</c:v>
                </c:pt>
                <c:pt idx="1420">
                  <c:v>1918.3333333332257</c:v>
                </c:pt>
                <c:pt idx="1421">
                  <c:v>1918.416666666559</c:v>
                </c:pt>
                <c:pt idx="1422">
                  <c:v>1918.4999999998922</c:v>
                </c:pt>
                <c:pt idx="1423">
                  <c:v>1918.5833333332255</c:v>
                </c:pt>
                <c:pt idx="1424">
                  <c:v>1918.6666666665587</c:v>
                </c:pt>
                <c:pt idx="1425">
                  <c:v>1918.749999999892</c:v>
                </c:pt>
                <c:pt idx="1426">
                  <c:v>1918.8333333332253</c:v>
                </c:pt>
                <c:pt idx="1427">
                  <c:v>1918.9166666665585</c:v>
                </c:pt>
                <c:pt idx="1428">
                  <c:v>1918.9999999998918</c:v>
                </c:pt>
                <c:pt idx="1429">
                  <c:v>1919.083333333225</c:v>
                </c:pt>
                <c:pt idx="1430">
                  <c:v>1919.1666666665583</c:v>
                </c:pt>
                <c:pt idx="1431">
                  <c:v>1919.2499999998915</c:v>
                </c:pt>
                <c:pt idx="1432">
                  <c:v>1919.3333333332248</c:v>
                </c:pt>
                <c:pt idx="1433">
                  <c:v>1919.4166666665581</c:v>
                </c:pt>
                <c:pt idx="1434">
                  <c:v>1919.4999999998913</c:v>
                </c:pt>
                <c:pt idx="1435">
                  <c:v>1919.5833333332246</c:v>
                </c:pt>
                <c:pt idx="1436">
                  <c:v>1919.6666666665578</c:v>
                </c:pt>
                <c:pt idx="1437">
                  <c:v>1919.7499999998911</c:v>
                </c:pt>
                <c:pt idx="1438">
                  <c:v>1919.8333333332243</c:v>
                </c:pt>
                <c:pt idx="1439">
                  <c:v>1919.9166666665576</c:v>
                </c:pt>
                <c:pt idx="1440">
                  <c:v>1919.9999999998909</c:v>
                </c:pt>
                <c:pt idx="1441">
                  <c:v>1920.0833333332241</c:v>
                </c:pt>
                <c:pt idx="1442">
                  <c:v>1920.1666666665574</c:v>
                </c:pt>
                <c:pt idx="1443">
                  <c:v>1920.2499999998906</c:v>
                </c:pt>
                <c:pt idx="1444">
                  <c:v>1920.3333333332239</c:v>
                </c:pt>
                <c:pt idx="1445">
                  <c:v>1920.4166666665571</c:v>
                </c:pt>
                <c:pt idx="1446">
                  <c:v>1920.4999999998904</c:v>
                </c:pt>
                <c:pt idx="1447">
                  <c:v>1920.5833333332237</c:v>
                </c:pt>
                <c:pt idx="1448">
                  <c:v>1920.6666666665569</c:v>
                </c:pt>
                <c:pt idx="1449">
                  <c:v>1920.7499999998902</c:v>
                </c:pt>
                <c:pt idx="1450">
                  <c:v>1920.8333333332234</c:v>
                </c:pt>
                <c:pt idx="1451">
                  <c:v>1920.9166666665567</c:v>
                </c:pt>
                <c:pt idx="1452">
                  <c:v>1920.99999999989</c:v>
                </c:pt>
                <c:pt idx="1453">
                  <c:v>1921.0833333332232</c:v>
                </c:pt>
                <c:pt idx="1454">
                  <c:v>1921.1666666665565</c:v>
                </c:pt>
                <c:pt idx="1455">
                  <c:v>1921.2499999998897</c:v>
                </c:pt>
                <c:pt idx="1456">
                  <c:v>1921.333333333223</c:v>
                </c:pt>
                <c:pt idx="1457">
                  <c:v>1921.4166666665562</c:v>
                </c:pt>
                <c:pt idx="1458">
                  <c:v>1921.4999999998895</c:v>
                </c:pt>
                <c:pt idx="1459">
                  <c:v>1921.5833333332228</c:v>
                </c:pt>
                <c:pt idx="1460">
                  <c:v>1921.666666666556</c:v>
                </c:pt>
                <c:pt idx="1461">
                  <c:v>1921.7499999998893</c:v>
                </c:pt>
                <c:pt idx="1462">
                  <c:v>1921.8333333332225</c:v>
                </c:pt>
                <c:pt idx="1463">
                  <c:v>1921.9166666665558</c:v>
                </c:pt>
                <c:pt idx="1464">
                  <c:v>1921.999999999889</c:v>
                </c:pt>
                <c:pt idx="1465">
                  <c:v>1922.0833333332223</c:v>
                </c:pt>
                <c:pt idx="1466">
                  <c:v>1922.1666666665556</c:v>
                </c:pt>
                <c:pt idx="1467">
                  <c:v>1922.2499999998888</c:v>
                </c:pt>
                <c:pt idx="1468">
                  <c:v>1922.3333333332221</c:v>
                </c:pt>
                <c:pt idx="1469">
                  <c:v>1922.4166666665553</c:v>
                </c:pt>
                <c:pt idx="1470">
                  <c:v>1922.4999999998886</c:v>
                </c:pt>
                <c:pt idx="1471">
                  <c:v>1922.5833333332218</c:v>
                </c:pt>
                <c:pt idx="1472">
                  <c:v>1922.6666666665551</c:v>
                </c:pt>
                <c:pt idx="1473">
                  <c:v>1922.7499999998884</c:v>
                </c:pt>
                <c:pt idx="1474">
                  <c:v>1922.8333333332216</c:v>
                </c:pt>
                <c:pt idx="1475">
                  <c:v>1922.9166666665549</c:v>
                </c:pt>
                <c:pt idx="1476">
                  <c:v>1922.9999999998881</c:v>
                </c:pt>
                <c:pt idx="1477">
                  <c:v>1923.0833333332214</c:v>
                </c:pt>
                <c:pt idx="1478">
                  <c:v>1923.1666666665546</c:v>
                </c:pt>
                <c:pt idx="1479">
                  <c:v>1923.2499999998879</c:v>
                </c:pt>
                <c:pt idx="1480">
                  <c:v>1923.3333333332212</c:v>
                </c:pt>
                <c:pt idx="1481">
                  <c:v>1923.4166666665544</c:v>
                </c:pt>
                <c:pt idx="1482">
                  <c:v>1923.4999999998877</c:v>
                </c:pt>
                <c:pt idx="1483">
                  <c:v>1923.5833333332209</c:v>
                </c:pt>
                <c:pt idx="1484">
                  <c:v>1923.6666666665542</c:v>
                </c:pt>
                <c:pt idx="1485">
                  <c:v>1923.7499999998875</c:v>
                </c:pt>
                <c:pt idx="1486">
                  <c:v>1923.8333333332207</c:v>
                </c:pt>
                <c:pt idx="1487">
                  <c:v>1923.916666666554</c:v>
                </c:pt>
                <c:pt idx="1488">
                  <c:v>1923.9999999998872</c:v>
                </c:pt>
                <c:pt idx="1489">
                  <c:v>1924.0833333332205</c:v>
                </c:pt>
                <c:pt idx="1490">
                  <c:v>1924.1666666665537</c:v>
                </c:pt>
                <c:pt idx="1491">
                  <c:v>1924.249999999887</c:v>
                </c:pt>
                <c:pt idx="1492">
                  <c:v>1924.3333333332203</c:v>
                </c:pt>
                <c:pt idx="1493">
                  <c:v>1924.4166666665535</c:v>
                </c:pt>
                <c:pt idx="1494">
                  <c:v>1924.4999999998868</c:v>
                </c:pt>
                <c:pt idx="1495">
                  <c:v>1924.58333333322</c:v>
                </c:pt>
                <c:pt idx="1496">
                  <c:v>1924.6666666665533</c:v>
                </c:pt>
                <c:pt idx="1497">
                  <c:v>1924.7499999998865</c:v>
                </c:pt>
                <c:pt idx="1498">
                  <c:v>1924.8333333332198</c:v>
                </c:pt>
                <c:pt idx="1499">
                  <c:v>1924.9166666665531</c:v>
                </c:pt>
                <c:pt idx="1500">
                  <c:v>1924.9999999998863</c:v>
                </c:pt>
                <c:pt idx="1501">
                  <c:v>1925.0833333332196</c:v>
                </c:pt>
                <c:pt idx="1502">
                  <c:v>1925.1666666665528</c:v>
                </c:pt>
                <c:pt idx="1503">
                  <c:v>1925.2499999998861</c:v>
                </c:pt>
                <c:pt idx="1504">
                  <c:v>1925.3333333332193</c:v>
                </c:pt>
                <c:pt idx="1505">
                  <c:v>1925.4166666665526</c:v>
                </c:pt>
                <c:pt idx="1506">
                  <c:v>1925.4999999998859</c:v>
                </c:pt>
                <c:pt idx="1507">
                  <c:v>1925.5833333332191</c:v>
                </c:pt>
                <c:pt idx="1508">
                  <c:v>1925.6666666665524</c:v>
                </c:pt>
                <c:pt idx="1509">
                  <c:v>1925.7499999998856</c:v>
                </c:pt>
                <c:pt idx="1510">
                  <c:v>1925.8333333332189</c:v>
                </c:pt>
                <c:pt idx="1511">
                  <c:v>1925.9166666665521</c:v>
                </c:pt>
                <c:pt idx="1512">
                  <c:v>1925.9999999998854</c:v>
                </c:pt>
                <c:pt idx="1513">
                  <c:v>1926.0833333332187</c:v>
                </c:pt>
                <c:pt idx="1514">
                  <c:v>1926.1666666665519</c:v>
                </c:pt>
                <c:pt idx="1515">
                  <c:v>1926.2499999998852</c:v>
                </c:pt>
                <c:pt idx="1516">
                  <c:v>1926.3333333332184</c:v>
                </c:pt>
                <c:pt idx="1517">
                  <c:v>1926.4166666665517</c:v>
                </c:pt>
                <c:pt idx="1518">
                  <c:v>1926.4999999998849</c:v>
                </c:pt>
                <c:pt idx="1519">
                  <c:v>1926.5833333332182</c:v>
                </c:pt>
                <c:pt idx="1520">
                  <c:v>1926.6666666665515</c:v>
                </c:pt>
                <c:pt idx="1521">
                  <c:v>1926.7499999998847</c:v>
                </c:pt>
                <c:pt idx="1522">
                  <c:v>1926.833333333218</c:v>
                </c:pt>
                <c:pt idx="1523">
                  <c:v>1926.9166666665512</c:v>
                </c:pt>
                <c:pt idx="1524">
                  <c:v>1926.9999999998845</c:v>
                </c:pt>
                <c:pt idx="1525">
                  <c:v>1927.0833333332178</c:v>
                </c:pt>
                <c:pt idx="1526">
                  <c:v>1927.166666666551</c:v>
                </c:pt>
                <c:pt idx="1527">
                  <c:v>1927.2499999998843</c:v>
                </c:pt>
                <c:pt idx="1528">
                  <c:v>1927.3333333332175</c:v>
                </c:pt>
                <c:pt idx="1529">
                  <c:v>1927.4166666665508</c:v>
                </c:pt>
                <c:pt idx="1530">
                  <c:v>1927.499999999884</c:v>
                </c:pt>
                <c:pt idx="1531">
                  <c:v>1927.5833333332173</c:v>
                </c:pt>
                <c:pt idx="1532">
                  <c:v>1927.6666666665506</c:v>
                </c:pt>
                <c:pt idx="1533">
                  <c:v>1927.7499999998838</c:v>
                </c:pt>
                <c:pt idx="1534">
                  <c:v>1927.8333333332171</c:v>
                </c:pt>
                <c:pt idx="1535">
                  <c:v>1927.9166666665503</c:v>
                </c:pt>
                <c:pt idx="1536">
                  <c:v>1927.9999999998836</c:v>
                </c:pt>
                <c:pt idx="1537">
                  <c:v>1928.0833333332168</c:v>
                </c:pt>
                <c:pt idx="1538">
                  <c:v>1928.1666666665501</c:v>
                </c:pt>
                <c:pt idx="1539">
                  <c:v>1928.2499999998834</c:v>
                </c:pt>
                <c:pt idx="1540">
                  <c:v>1928.3333333332166</c:v>
                </c:pt>
                <c:pt idx="1541">
                  <c:v>1928.4166666665499</c:v>
                </c:pt>
                <c:pt idx="1542">
                  <c:v>1928.4999999998831</c:v>
                </c:pt>
                <c:pt idx="1543">
                  <c:v>1928.5833333332164</c:v>
                </c:pt>
                <c:pt idx="1544">
                  <c:v>1928.6666666665496</c:v>
                </c:pt>
                <c:pt idx="1545">
                  <c:v>1928.7499999998829</c:v>
                </c:pt>
                <c:pt idx="1546">
                  <c:v>1928.8333333332162</c:v>
                </c:pt>
                <c:pt idx="1547">
                  <c:v>1928.9166666665494</c:v>
                </c:pt>
                <c:pt idx="1548">
                  <c:v>1928.9999999998827</c:v>
                </c:pt>
                <c:pt idx="1549">
                  <c:v>1929.0833333332159</c:v>
                </c:pt>
                <c:pt idx="1550">
                  <c:v>1929.1666666665492</c:v>
                </c:pt>
                <c:pt idx="1551">
                  <c:v>1929.2499999998824</c:v>
                </c:pt>
                <c:pt idx="1552">
                  <c:v>1929.3333333332157</c:v>
                </c:pt>
                <c:pt idx="1553">
                  <c:v>1929.416666666549</c:v>
                </c:pt>
                <c:pt idx="1554">
                  <c:v>1929.4999999998822</c:v>
                </c:pt>
                <c:pt idx="1555">
                  <c:v>1929.5833333332155</c:v>
                </c:pt>
                <c:pt idx="1556">
                  <c:v>1929.6666666665487</c:v>
                </c:pt>
                <c:pt idx="1557">
                  <c:v>1929.749999999882</c:v>
                </c:pt>
                <c:pt idx="1558">
                  <c:v>1929.8333333332153</c:v>
                </c:pt>
                <c:pt idx="1559">
                  <c:v>1929.9166666665485</c:v>
                </c:pt>
                <c:pt idx="1560">
                  <c:v>1929.9999999998818</c:v>
                </c:pt>
                <c:pt idx="1561">
                  <c:v>1930.083333333215</c:v>
                </c:pt>
                <c:pt idx="1562">
                  <c:v>1930.1666666665483</c:v>
                </c:pt>
                <c:pt idx="1563">
                  <c:v>1930.2499999998815</c:v>
                </c:pt>
                <c:pt idx="1564">
                  <c:v>1930.3333333332148</c:v>
                </c:pt>
                <c:pt idx="1565">
                  <c:v>1930.4166666665481</c:v>
                </c:pt>
                <c:pt idx="1566">
                  <c:v>1930.4999999998813</c:v>
                </c:pt>
                <c:pt idx="1567">
                  <c:v>1930.5833333332146</c:v>
                </c:pt>
                <c:pt idx="1568">
                  <c:v>1930.6666666665478</c:v>
                </c:pt>
                <c:pt idx="1569">
                  <c:v>1930.7499999998811</c:v>
                </c:pt>
                <c:pt idx="1570">
                  <c:v>1930.8333333332143</c:v>
                </c:pt>
                <c:pt idx="1571">
                  <c:v>1930.9166666665476</c:v>
                </c:pt>
                <c:pt idx="1572">
                  <c:v>1930.9999999998809</c:v>
                </c:pt>
                <c:pt idx="1573">
                  <c:v>1931.0833333332141</c:v>
                </c:pt>
                <c:pt idx="1574">
                  <c:v>1931.1666666665474</c:v>
                </c:pt>
                <c:pt idx="1575">
                  <c:v>1931.2499999998806</c:v>
                </c:pt>
                <c:pt idx="1576">
                  <c:v>1931.3333333332139</c:v>
                </c:pt>
                <c:pt idx="1577">
                  <c:v>1931.4166666665471</c:v>
                </c:pt>
                <c:pt idx="1578">
                  <c:v>1931.4999999998804</c:v>
                </c:pt>
                <c:pt idx="1579">
                  <c:v>1931.5833333332137</c:v>
                </c:pt>
                <c:pt idx="1580">
                  <c:v>1931.6666666665469</c:v>
                </c:pt>
                <c:pt idx="1581">
                  <c:v>1931.7499999998802</c:v>
                </c:pt>
                <c:pt idx="1582">
                  <c:v>1931.8333333332134</c:v>
                </c:pt>
                <c:pt idx="1583">
                  <c:v>1931.9166666665467</c:v>
                </c:pt>
                <c:pt idx="1584">
                  <c:v>1931.9999999998799</c:v>
                </c:pt>
                <c:pt idx="1585">
                  <c:v>1932.0833333332132</c:v>
                </c:pt>
                <c:pt idx="1586">
                  <c:v>1932.1666666665465</c:v>
                </c:pt>
                <c:pt idx="1587">
                  <c:v>1932.2499999998797</c:v>
                </c:pt>
                <c:pt idx="1588">
                  <c:v>1932.333333333213</c:v>
                </c:pt>
                <c:pt idx="1589">
                  <c:v>1932.4166666665462</c:v>
                </c:pt>
                <c:pt idx="1590">
                  <c:v>1932.4999999998795</c:v>
                </c:pt>
                <c:pt idx="1591">
                  <c:v>1932.5833333332127</c:v>
                </c:pt>
                <c:pt idx="1592">
                  <c:v>1932.666666666546</c:v>
                </c:pt>
                <c:pt idx="1593">
                  <c:v>1932.7499999998793</c:v>
                </c:pt>
                <c:pt idx="1594">
                  <c:v>1932.8333333332125</c:v>
                </c:pt>
                <c:pt idx="1595">
                  <c:v>1932.9166666665458</c:v>
                </c:pt>
                <c:pt idx="1596">
                  <c:v>1932.999999999879</c:v>
                </c:pt>
                <c:pt idx="1597">
                  <c:v>1933.0833333332123</c:v>
                </c:pt>
                <c:pt idx="1598">
                  <c:v>1933.1666666665456</c:v>
                </c:pt>
                <c:pt idx="1599">
                  <c:v>1933.2499999998788</c:v>
                </c:pt>
                <c:pt idx="1600">
                  <c:v>1933.3333333332121</c:v>
                </c:pt>
                <c:pt idx="1601">
                  <c:v>1933.4166666665453</c:v>
                </c:pt>
                <c:pt idx="1602">
                  <c:v>1933.4999999998786</c:v>
                </c:pt>
                <c:pt idx="1603">
                  <c:v>1933.5833333332118</c:v>
                </c:pt>
                <c:pt idx="1604">
                  <c:v>1933.6666666665451</c:v>
                </c:pt>
                <c:pt idx="1605">
                  <c:v>1933.7499999998784</c:v>
                </c:pt>
                <c:pt idx="1606">
                  <c:v>1933.8333333332116</c:v>
                </c:pt>
                <c:pt idx="1607">
                  <c:v>1933.9166666665449</c:v>
                </c:pt>
                <c:pt idx="1608">
                  <c:v>1933.9999999998781</c:v>
                </c:pt>
                <c:pt idx="1609">
                  <c:v>1934.0833333332114</c:v>
                </c:pt>
                <c:pt idx="1610">
                  <c:v>1934.1666666665446</c:v>
                </c:pt>
                <c:pt idx="1611">
                  <c:v>1934.2499999998779</c:v>
                </c:pt>
                <c:pt idx="1612">
                  <c:v>1934.3333333332112</c:v>
                </c:pt>
                <c:pt idx="1613">
                  <c:v>1934.4166666665444</c:v>
                </c:pt>
                <c:pt idx="1614">
                  <c:v>1934.4999999998777</c:v>
                </c:pt>
                <c:pt idx="1615">
                  <c:v>1934.5833333332109</c:v>
                </c:pt>
                <c:pt idx="1616">
                  <c:v>1934.6666666665442</c:v>
                </c:pt>
                <c:pt idx="1617">
                  <c:v>1934.7499999998774</c:v>
                </c:pt>
                <c:pt idx="1618">
                  <c:v>1934.8333333332107</c:v>
                </c:pt>
                <c:pt idx="1619">
                  <c:v>1934.916666666544</c:v>
                </c:pt>
                <c:pt idx="1620">
                  <c:v>1934.9999999998772</c:v>
                </c:pt>
                <c:pt idx="1621">
                  <c:v>1935.0833333332105</c:v>
                </c:pt>
                <c:pt idx="1622">
                  <c:v>1935.1666666665437</c:v>
                </c:pt>
                <c:pt idx="1623">
                  <c:v>1935.249999999877</c:v>
                </c:pt>
                <c:pt idx="1624">
                  <c:v>1935.3333333332102</c:v>
                </c:pt>
                <c:pt idx="1625">
                  <c:v>1935.4166666665435</c:v>
                </c:pt>
                <c:pt idx="1626">
                  <c:v>1935.4999999998768</c:v>
                </c:pt>
                <c:pt idx="1627">
                  <c:v>1935.58333333321</c:v>
                </c:pt>
                <c:pt idx="1628">
                  <c:v>1935.6666666665433</c:v>
                </c:pt>
                <c:pt idx="1629">
                  <c:v>1935.7499999998765</c:v>
                </c:pt>
                <c:pt idx="1630">
                  <c:v>1935.8333333332098</c:v>
                </c:pt>
                <c:pt idx="1631">
                  <c:v>1935.9166666665431</c:v>
                </c:pt>
                <c:pt idx="1632">
                  <c:v>1935.9999999998763</c:v>
                </c:pt>
                <c:pt idx="1633">
                  <c:v>1936.0833333332096</c:v>
                </c:pt>
                <c:pt idx="1634">
                  <c:v>1936.1666666665428</c:v>
                </c:pt>
                <c:pt idx="1635">
                  <c:v>1936.2499999998761</c:v>
                </c:pt>
                <c:pt idx="1636">
                  <c:v>1936.3333333332093</c:v>
                </c:pt>
                <c:pt idx="1637">
                  <c:v>1936.4166666665426</c:v>
                </c:pt>
                <c:pt idx="1638">
                  <c:v>1936.4999999998759</c:v>
                </c:pt>
                <c:pt idx="1639">
                  <c:v>1936.5833333332091</c:v>
                </c:pt>
                <c:pt idx="1640">
                  <c:v>1936.6666666665424</c:v>
                </c:pt>
                <c:pt idx="1641">
                  <c:v>1936.7499999998756</c:v>
                </c:pt>
                <c:pt idx="1642">
                  <c:v>1936.8333333332089</c:v>
                </c:pt>
                <c:pt idx="1643">
                  <c:v>1936.9166666665421</c:v>
                </c:pt>
                <c:pt idx="1644">
                  <c:v>1936.9999999998754</c:v>
                </c:pt>
                <c:pt idx="1645">
                  <c:v>1937.0833333332087</c:v>
                </c:pt>
                <c:pt idx="1646">
                  <c:v>1937.1666666665419</c:v>
                </c:pt>
                <c:pt idx="1647">
                  <c:v>1937.2499999998752</c:v>
                </c:pt>
                <c:pt idx="1648">
                  <c:v>1937.3333333332084</c:v>
                </c:pt>
                <c:pt idx="1649">
                  <c:v>1937.4166666665417</c:v>
                </c:pt>
                <c:pt idx="1650">
                  <c:v>1937.4999999998749</c:v>
                </c:pt>
                <c:pt idx="1651">
                  <c:v>1937.5833333332082</c:v>
                </c:pt>
                <c:pt idx="1652">
                  <c:v>1937.6666666665415</c:v>
                </c:pt>
                <c:pt idx="1653">
                  <c:v>1937.7499999998747</c:v>
                </c:pt>
                <c:pt idx="1654">
                  <c:v>1937.833333333208</c:v>
                </c:pt>
                <c:pt idx="1655">
                  <c:v>1937.9166666665412</c:v>
                </c:pt>
                <c:pt idx="1656">
                  <c:v>1937.9999999998745</c:v>
                </c:pt>
                <c:pt idx="1657">
                  <c:v>1938.0833333332077</c:v>
                </c:pt>
                <c:pt idx="1658">
                  <c:v>1938.166666666541</c:v>
                </c:pt>
                <c:pt idx="1659">
                  <c:v>1938.2499999998743</c:v>
                </c:pt>
                <c:pt idx="1660">
                  <c:v>1938.3333333332075</c:v>
                </c:pt>
                <c:pt idx="1661">
                  <c:v>1938.4166666665408</c:v>
                </c:pt>
                <c:pt idx="1662">
                  <c:v>1938.499999999874</c:v>
                </c:pt>
                <c:pt idx="1663">
                  <c:v>1938.5833333332073</c:v>
                </c:pt>
                <c:pt idx="1664">
                  <c:v>1938.6666666665406</c:v>
                </c:pt>
                <c:pt idx="1665">
                  <c:v>1938.7499999998738</c:v>
                </c:pt>
                <c:pt idx="1666">
                  <c:v>1938.8333333332071</c:v>
                </c:pt>
                <c:pt idx="1667">
                  <c:v>1938.9166666665403</c:v>
                </c:pt>
                <c:pt idx="1668">
                  <c:v>1938.9999999998736</c:v>
                </c:pt>
                <c:pt idx="1669">
                  <c:v>1939.0833333332068</c:v>
                </c:pt>
                <c:pt idx="1670">
                  <c:v>1939.1666666665401</c:v>
                </c:pt>
                <c:pt idx="1671">
                  <c:v>1939.2499999998734</c:v>
                </c:pt>
                <c:pt idx="1672">
                  <c:v>1939.3333333332066</c:v>
                </c:pt>
                <c:pt idx="1673">
                  <c:v>1939.4166666665399</c:v>
                </c:pt>
                <c:pt idx="1674">
                  <c:v>1939.4999999998731</c:v>
                </c:pt>
                <c:pt idx="1675">
                  <c:v>1939.5833333332064</c:v>
                </c:pt>
                <c:pt idx="1676">
                  <c:v>1939.6666666665396</c:v>
                </c:pt>
                <c:pt idx="1677">
                  <c:v>1939.7499999998729</c:v>
                </c:pt>
                <c:pt idx="1678">
                  <c:v>1939.8333333332062</c:v>
                </c:pt>
                <c:pt idx="1679">
                  <c:v>1939.9166666665394</c:v>
                </c:pt>
                <c:pt idx="1680">
                  <c:v>1939.9999999998727</c:v>
                </c:pt>
                <c:pt idx="1681">
                  <c:v>1940.0833333332059</c:v>
                </c:pt>
                <c:pt idx="1682">
                  <c:v>1940.1666666665392</c:v>
                </c:pt>
                <c:pt idx="1683">
                  <c:v>1940.2499999998724</c:v>
                </c:pt>
                <c:pt idx="1684">
                  <c:v>1940.3333333332057</c:v>
                </c:pt>
                <c:pt idx="1685">
                  <c:v>1940.416666666539</c:v>
                </c:pt>
                <c:pt idx="1686">
                  <c:v>1940.4999999998722</c:v>
                </c:pt>
                <c:pt idx="1687">
                  <c:v>1940.5833333332055</c:v>
                </c:pt>
                <c:pt idx="1688">
                  <c:v>1940.6666666665387</c:v>
                </c:pt>
                <c:pt idx="1689">
                  <c:v>1940.749999999872</c:v>
                </c:pt>
                <c:pt idx="1690">
                  <c:v>1940.8333333332052</c:v>
                </c:pt>
                <c:pt idx="1691">
                  <c:v>1940.9166666665385</c:v>
                </c:pt>
                <c:pt idx="1692">
                  <c:v>1940.9999999998718</c:v>
                </c:pt>
                <c:pt idx="1693">
                  <c:v>1941.083333333205</c:v>
                </c:pt>
                <c:pt idx="1694">
                  <c:v>1941.1666666665383</c:v>
                </c:pt>
                <c:pt idx="1695">
                  <c:v>1941.2499999998715</c:v>
                </c:pt>
                <c:pt idx="1696">
                  <c:v>1941.3333333332048</c:v>
                </c:pt>
                <c:pt idx="1697">
                  <c:v>1941.416666666538</c:v>
                </c:pt>
                <c:pt idx="1698">
                  <c:v>1941.4999999998713</c:v>
                </c:pt>
                <c:pt idx="1699">
                  <c:v>1941.5833333332046</c:v>
                </c:pt>
                <c:pt idx="1700">
                  <c:v>1941.6666666665378</c:v>
                </c:pt>
                <c:pt idx="1701">
                  <c:v>1941.7499999998711</c:v>
                </c:pt>
                <c:pt idx="1702">
                  <c:v>1941.8333333332043</c:v>
                </c:pt>
                <c:pt idx="1703">
                  <c:v>1941.9166666665376</c:v>
                </c:pt>
                <c:pt idx="1704">
                  <c:v>1941.9999999998709</c:v>
                </c:pt>
                <c:pt idx="1705">
                  <c:v>1942.0833333332041</c:v>
                </c:pt>
                <c:pt idx="1706">
                  <c:v>1942.1666666665374</c:v>
                </c:pt>
                <c:pt idx="1707">
                  <c:v>1942.2499999998706</c:v>
                </c:pt>
                <c:pt idx="1708">
                  <c:v>1942.3333333332039</c:v>
                </c:pt>
                <c:pt idx="1709">
                  <c:v>1942.4166666665371</c:v>
                </c:pt>
                <c:pt idx="1710">
                  <c:v>1942.4999999998704</c:v>
                </c:pt>
                <c:pt idx="1711">
                  <c:v>1942.5833333332037</c:v>
                </c:pt>
                <c:pt idx="1712">
                  <c:v>1942.6666666665369</c:v>
                </c:pt>
                <c:pt idx="1713">
                  <c:v>1942.7499999998702</c:v>
                </c:pt>
                <c:pt idx="1714">
                  <c:v>1942.8333333332034</c:v>
                </c:pt>
                <c:pt idx="1715">
                  <c:v>1942.9166666665367</c:v>
                </c:pt>
                <c:pt idx="1716">
                  <c:v>1942.9999999998699</c:v>
                </c:pt>
                <c:pt idx="1717">
                  <c:v>1943.0833333332032</c:v>
                </c:pt>
                <c:pt idx="1718">
                  <c:v>1943.1666666665365</c:v>
                </c:pt>
                <c:pt idx="1719">
                  <c:v>1943.2499999998697</c:v>
                </c:pt>
                <c:pt idx="1720">
                  <c:v>1943.333333333203</c:v>
                </c:pt>
                <c:pt idx="1721">
                  <c:v>1943.4166666665362</c:v>
                </c:pt>
                <c:pt idx="1722">
                  <c:v>1943.4999999998695</c:v>
                </c:pt>
                <c:pt idx="1723">
                  <c:v>1943.5833333332027</c:v>
                </c:pt>
                <c:pt idx="1724">
                  <c:v>1943.666666666536</c:v>
                </c:pt>
                <c:pt idx="1725">
                  <c:v>1943.7499999998693</c:v>
                </c:pt>
                <c:pt idx="1726">
                  <c:v>1943.8333333332025</c:v>
                </c:pt>
                <c:pt idx="1727">
                  <c:v>1943.9166666665358</c:v>
                </c:pt>
                <c:pt idx="1728">
                  <c:v>1943.999999999869</c:v>
                </c:pt>
                <c:pt idx="1729">
                  <c:v>1944.0833333332023</c:v>
                </c:pt>
                <c:pt idx="1730">
                  <c:v>1944.1666666665355</c:v>
                </c:pt>
                <c:pt idx="1731">
                  <c:v>1944.2499999998688</c:v>
                </c:pt>
                <c:pt idx="1732">
                  <c:v>1944.3333333332021</c:v>
                </c:pt>
                <c:pt idx="1733">
                  <c:v>1944.4166666665353</c:v>
                </c:pt>
                <c:pt idx="1734">
                  <c:v>1944.4999999998686</c:v>
                </c:pt>
                <c:pt idx="1735">
                  <c:v>1944.5833333332018</c:v>
                </c:pt>
                <c:pt idx="1736">
                  <c:v>1944.6666666665351</c:v>
                </c:pt>
                <c:pt idx="1737">
                  <c:v>1944.7499999998684</c:v>
                </c:pt>
                <c:pt idx="1738">
                  <c:v>1944.8333333332016</c:v>
                </c:pt>
                <c:pt idx="1739">
                  <c:v>1944.9166666665349</c:v>
                </c:pt>
                <c:pt idx="1740">
                  <c:v>1944.9999999998681</c:v>
                </c:pt>
                <c:pt idx="1741">
                  <c:v>1945.0833333332014</c:v>
                </c:pt>
                <c:pt idx="1742">
                  <c:v>1945.1666666665346</c:v>
                </c:pt>
                <c:pt idx="1743">
                  <c:v>1945.2499999998679</c:v>
                </c:pt>
                <c:pt idx="1744">
                  <c:v>1945.3333333332012</c:v>
                </c:pt>
                <c:pt idx="1745">
                  <c:v>1945.4166666665344</c:v>
                </c:pt>
                <c:pt idx="1746">
                  <c:v>1945.4999999998677</c:v>
                </c:pt>
                <c:pt idx="1747">
                  <c:v>1945.5833333332009</c:v>
                </c:pt>
                <c:pt idx="1748">
                  <c:v>1945.6666666665342</c:v>
                </c:pt>
                <c:pt idx="1749">
                  <c:v>1945.7499999998674</c:v>
                </c:pt>
                <c:pt idx="1750">
                  <c:v>1945.8333333332007</c:v>
                </c:pt>
                <c:pt idx="1751">
                  <c:v>1945.916666666534</c:v>
                </c:pt>
                <c:pt idx="1752">
                  <c:v>1945.9999999998672</c:v>
                </c:pt>
                <c:pt idx="1753">
                  <c:v>1946.0833333332005</c:v>
                </c:pt>
                <c:pt idx="1754">
                  <c:v>1946.1666666665337</c:v>
                </c:pt>
                <c:pt idx="1755">
                  <c:v>1946.249999999867</c:v>
                </c:pt>
                <c:pt idx="1756">
                  <c:v>1946.3333333332002</c:v>
                </c:pt>
                <c:pt idx="1757">
                  <c:v>1946.4166666665335</c:v>
                </c:pt>
                <c:pt idx="1758">
                  <c:v>1946.4999999998668</c:v>
                </c:pt>
                <c:pt idx="1759">
                  <c:v>1946.5833333332</c:v>
                </c:pt>
                <c:pt idx="1760">
                  <c:v>1946.6666666665333</c:v>
                </c:pt>
                <c:pt idx="1761">
                  <c:v>1946.7499999998665</c:v>
                </c:pt>
                <c:pt idx="1762">
                  <c:v>1946.8333333331998</c:v>
                </c:pt>
                <c:pt idx="1763">
                  <c:v>1946.916666666533</c:v>
                </c:pt>
                <c:pt idx="1764">
                  <c:v>1946.9999999998663</c:v>
                </c:pt>
                <c:pt idx="1765">
                  <c:v>1947.0833333331996</c:v>
                </c:pt>
                <c:pt idx="1766">
                  <c:v>1947.1666666665328</c:v>
                </c:pt>
                <c:pt idx="1767">
                  <c:v>1947.2499999998661</c:v>
                </c:pt>
                <c:pt idx="1768">
                  <c:v>1947.3333333331993</c:v>
                </c:pt>
                <c:pt idx="1769">
                  <c:v>1947.4166666665326</c:v>
                </c:pt>
                <c:pt idx="1770">
                  <c:v>1947.4999999998658</c:v>
                </c:pt>
                <c:pt idx="1771">
                  <c:v>1947.5833333331991</c:v>
                </c:pt>
                <c:pt idx="1772">
                  <c:v>1947.6666666665324</c:v>
                </c:pt>
                <c:pt idx="1773">
                  <c:v>1947.7499999998656</c:v>
                </c:pt>
                <c:pt idx="1774">
                  <c:v>1947.8333333331989</c:v>
                </c:pt>
                <c:pt idx="1775">
                  <c:v>1947.9166666665321</c:v>
                </c:pt>
                <c:pt idx="1776">
                  <c:v>1947.9999999998654</c:v>
                </c:pt>
                <c:pt idx="1777">
                  <c:v>1948.0833333331987</c:v>
                </c:pt>
                <c:pt idx="1778">
                  <c:v>1948.1666666665319</c:v>
                </c:pt>
                <c:pt idx="1779">
                  <c:v>1948.2499999998652</c:v>
                </c:pt>
                <c:pt idx="1780">
                  <c:v>1948.3333333331984</c:v>
                </c:pt>
                <c:pt idx="1781">
                  <c:v>1948.4166666665317</c:v>
                </c:pt>
                <c:pt idx="1782">
                  <c:v>1948.4999999998649</c:v>
                </c:pt>
                <c:pt idx="1783">
                  <c:v>1948.5833333331982</c:v>
                </c:pt>
                <c:pt idx="1784">
                  <c:v>1948.6666666665315</c:v>
                </c:pt>
                <c:pt idx="1785">
                  <c:v>1948.7499999998647</c:v>
                </c:pt>
                <c:pt idx="1786">
                  <c:v>1948.833333333198</c:v>
                </c:pt>
                <c:pt idx="1787">
                  <c:v>1948.9166666665312</c:v>
                </c:pt>
                <c:pt idx="1788">
                  <c:v>1948.9999999998645</c:v>
                </c:pt>
                <c:pt idx="1789">
                  <c:v>1949.0833333331977</c:v>
                </c:pt>
                <c:pt idx="1790">
                  <c:v>1949.166666666531</c:v>
                </c:pt>
                <c:pt idx="1791">
                  <c:v>1949.2499999998643</c:v>
                </c:pt>
                <c:pt idx="1792">
                  <c:v>1949.3333333331975</c:v>
                </c:pt>
                <c:pt idx="1793">
                  <c:v>1949.4166666665308</c:v>
                </c:pt>
                <c:pt idx="1794">
                  <c:v>1949.499999999864</c:v>
                </c:pt>
                <c:pt idx="1795">
                  <c:v>1949.5833333331973</c:v>
                </c:pt>
                <c:pt idx="1796">
                  <c:v>1949.6666666665305</c:v>
                </c:pt>
                <c:pt idx="1797">
                  <c:v>1949.7499999998638</c:v>
                </c:pt>
                <c:pt idx="1798">
                  <c:v>1949.8333333331971</c:v>
                </c:pt>
                <c:pt idx="1799">
                  <c:v>1949.9166666665303</c:v>
                </c:pt>
                <c:pt idx="1800">
                  <c:v>1949.9999999998636</c:v>
                </c:pt>
                <c:pt idx="1801">
                  <c:v>1950.0833333331968</c:v>
                </c:pt>
                <c:pt idx="1802">
                  <c:v>1950.1666666665301</c:v>
                </c:pt>
                <c:pt idx="1803">
                  <c:v>1950.2499999998633</c:v>
                </c:pt>
                <c:pt idx="1804">
                  <c:v>1950.3333333331966</c:v>
                </c:pt>
                <c:pt idx="1805">
                  <c:v>1950.4166666665299</c:v>
                </c:pt>
                <c:pt idx="1806">
                  <c:v>1950.4999999998631</c:v>
                </c:pt>
                <c:pt idx="1807">
                  <c:v>1950.5833333331964</c:v>
                </c:pt>
                <c:pt idx="1808">
                  <c:v>1950.6666666665296</c:v>
                </c:pt>
                <c:pt idx="1809">
                  <c:v>1950.7499999998629</c:v>
                </c:pt>
                <c:pt idx="1810">
                  <c:v>1950.8333333331962</c:v>
                </c:pt>
                <c:pt idx="1811">
                  <c:v>1950.9166666665294</c:v>
                </c:pt>
                <c:pt idx="1812">
                  <c:v>1950.9999999998627</c:v>
                </c:pt>
                <c:pt idx="1813">
                  <c:v>1951.0833333331959</c:v>
                </c:pt>
                <c:pt idx="1814">
                  <c:v>1951.1666666665292</c:v>
                </c:pt>
                <c:pt idx="1815">
                  <c:v>1951.2499999998624</c:v>
                </c:pt>
                <c:pt idx="1816">
                  <c:v>1951.3333333331957</c:v>
                </c:pt>
                <c:pt idx="1817">
                  <c:v>1951.416666666529</c:v>
                </c:pt>
                <c:pt idx="1818">
                  <c:v>1951.4999999998622</c:v>
                </c:pt>
                <c:pt idx="1819">
                  <c:v>1951.5833333331955</c:v>
                </c:pt>
                <c:pt idx="1820">
                  <c:v>1951.6666666665287</c:v>
                </c:pt>
                <c:pt idx="1821">
                  <c:v>1951.749999999862</c:v>
                </c:pt>
                <c:pt idx="1822">
                  <c:v>1951.8333333331952</c:v>
                </c:pt>
                <c:pt idx="1823">
                  <c:v>1951.9166666665285</c:v>
                </c:pt>
                <c:pt idx="1824">
                  <c:v>1951.9999999998618</c:v>
                </c:pt>
                <c:pt idx="1825">
                  <c:v>1952.083333333195</c:v>
                </c:pt>
                <c:pt idx="1826">
                  <c:v>1952.1666666665283</c:v>
                </c:pt>
                <c:pt idx="1827">
                  <c:v>1952.2499999998615</c:v>
                </c:pt>
                <c:pt idx="1828">
                  <c:v>1952.3333333331948</c:v>
                </c:pt>
                <c:pt idx="1829">
                  <c:v>1952.416666666528</c:v>
                </c:pt>
                <c:pt idx="1830">
                  <c:v>1952.4999999998613</c:v>
                </c:pt>
                <c:pt idx="1831">
                  <c:v>1952.5833333331946</c:v>
                </c:pt>
                <c:pt idx="1832">
                  <c:v>1952.6666666665278</c:v>
                </c:pt>
                <c:pt idx="1833">
                  <c:v>1952.7499999998611</c:v>
                </c:pt>
                <c:pt idx="1834">
                  <c:v>1952.8333333331943</c:v>
                </c:pt>
                <c:pt idx="1835">
                  <c:v>1952.9166666665276</c:v>
                </c:pt>
                <c:pt idx="1836">
                  <c:v>1952.9999999998608</c:v>
                </c:pt>
                <c:pt idx="1837">
                  <c:v>1953.0833333331941</c:v>
                </c:pt>
                <c:pt idx="1838">
                  <c:v>1953.1666666665274</c:v>
                </c:pt>
                <c:pt idx="1839">
                  <c:v>1953.2499999998606</c:v>
                </c:pt>
                <c:pt idx="1840">
                  <c:v>1953.3333333331939</c:v>
                </c:pt>
                <c:pt idx="1841">
                  <c:v>1953.4166666665271</c:v>
                </c:pt>
                <c:pt idx="1842">
                  <c:v>1953.4999999998604</c:v>
                </c:pt>
                <c:pt idx="1843">
                  <c:v>1953.5833333331937</c:v>
                </c:pt>
                <c:pt idx="1844">
                  <c:v>1953.6666666665269</c:v>
                </c:pt>
                <c:pt idx="1845">
                  <c:v>1953.7499999998602</c:v>
                </c:pt>
                <c:pt idx="1846">
                  <c:v>1953.8333333331934</c:v>
                </c:pt>
                <c:pt idx="1847">
                  <c:v>1953.9166666665267</c:v>
                </c:pt>
                <c:pt idx="1848">
                  <c:v>1953.9999999998599</c:v>
                </c:pt>
                <c:pt idx="1849">
                  <c:v>1954.0833333331932</c:v>
                </c:pt>
                <c:pt idx="1850">
                  <c:v>1954.1666666665265</c:v>
                </c:pt>
                <c:pt idx="1851">
                  <c:v>1954.2499999998597</c:v>
                </c:pt>
                <c:pt idx="1852">
                  <c:v>1954.333333333193</c:v>
                </c:pt>
                <c:pt idx="1853">
                  <c:v>1954.4166666665262</c:v>
                </c:pt>
                <c:pt idx="1854">
                  <c:v>1954.4999999998595</c:v>
                </c:pt>
                <c:pt idx="1855">
                  <c:v>1954.5833333331927</c:v>
                </c:pt>
                <c:pt idx="1856">
                  <c:v>1954.666666666526</c:v>
                </c:pt>
                <c:pt idx="1857">
                  <c:v>1954.7499999998593</c:v>
                </c:pt>
                <c:pt idx="1858">
                  <c:v>1954.8333333331925</c:v>
                </c:pt>
                <c:pt idx="1859">
                  <c:v>1954.9166666665258</c:v>
                </c:pt>
                <c:pt idx="1860">
                  <c:v>1954.999999999859</c:v>
                </c:pt>
                <c:pt idx="1861">
                  <c:v>1955.0833333331923</c:v>
                </c:pt>
                <c:pt idx="1862">
                  <c:v>1955.1666666665255</c:v>
                </c:pt>
                <c:pt idx="1863">
                  <c:v>1955.2499999998588</c:v>
                </c:pt>
                <c:pt idx="1864">
                  <c:v>1955.3333333331921</c:v>
                </c:pt>
                <c:pt idx="1865">
                  <c:v>1955.4166666665253</c:v>
                </c:pt>
                <c:pt idx="1866">
                  <c:v>1955.4999999998586</c:v>
                </c:pt>
                <c:pt idx="1867">
                  <c:v>1955.5833333331918</c:v>
                </c:pt>
                <c:pt idx="1868">
                  <c:v>1955.6666666665251</c:v>
                </c:pt>
                <c:pt idx="1869">
                  <c:v>1955.7499999998583</c:v>
                </c:pt>
                <c:pt idx="1870">
                  <c:v>1955.8333333331916</c:v>
                </c:pt>
                <c:pt idx="1871">
                  <c:v>1955.9166666665249</c:v>
                </c:pt>
                <c:pt idx="1872">
                  <c:v>1955.9999999998581</c:v>
                </c:pt>
                <c:pt idx="1873">
                  <c:v>1956.0833333331914</c:v>
                </c:pt>
                <c:pt idx="1874">
                  <c:v>1956.1666666665246</c:v>
                </c:pt>
                <c:pt idx="1875">
                  <c:v>1956.2499999998579</c:v>
                </c:pt>
                <c:pt idx="1876">
                  <c:v>1956.3333333331911</c:v>
                </c:pt>
                <c:pt idx="1877">
                  <c:v>1956.4166666665244</c:v>
                </c:pt>
                <c:pt idx="1878">
                  <c:v>1956.4999999998577</c:v>
                </c:pt>
                <c:pt idx="1879">
                  <c:v>1956.5833333331909</c:v>
                </c:pt>
                <c:pt idx="1880">
                  <c:v>1956.6666666665242</c:v>
                </c:pt>
                <c:pt idx="1881">
                  <c:v>1956.7499999998574</c:v>
                </c:pt>
                <c:pt idx="1882">
                  <c:v>1956.8333333331907</c:v>
                </c:pt>
                <c:pt idx="1883">
                  <c:v>1956.916666666524</c:v>
                </c:pt>
                <c:pt idx="1884">
                  <c:v>1956.9999999998572</c:v>
                </c:pt>
                <c:pt idx="1885">
                  <c:v>1957.0833333331905</c:v>
                </c:pt>
                <c:pt idx="1886">
                  <c:v>1957.1666666665237</c:v>
                </c:pt>
                <c:pt idx="1887">
                  <c:v>1957.249999999857</c:v>
                </c:pt>
                <c:pt idx="1888">
                  <c:v>1957.3333333331902</c:v>
                </c:pt>
                <c:pt idx="1889">
                  <c:v>1957.4166666665235</c:v>
                </c:pt>
                <c:pt idx="1890">
                  <c:v>1957.4999999998568</c:v>
                </c:pt>
                <c:pt idx="1891">
                  <c:v>1957.58333333319</c:v>
                </c:pt>
                <c:pt idx="1892">
                  <c:v>1957.6666666665233</c:v>
                </c:pt>
                <c:pt idx="1893">
                  <c:v>1957.7499999998565</c:v>
                </c:pt>
                <c:pt idx="1894">
                  <c:v>1957.8333333331898</c:v>
                </c:pt>
                <c:pt idx="1895">
                  <c:v>1957.916666666523</c:v>
                </c:pt>
                <c:pt idx="1896">
                  <c:v>1957.9999999998563</c:v>
                </c:pt>
                <c:pt idx="1897">
                  <c:v>1958.0833333331896</c:v>
                </c:pt>
                <c:pt idx="1898">
                  <c:v>1958.1666666665228</c:v>
                </c:pt>
                <c:pt idx="1899">
                  <c:v>1958.2499999998561</c:v>
                </c:pt>
                <c:pt idx="1900">
                  <c:v>1958.3333333331893</c:v>
                </c:pt>
                <c:pt idx="1901">
                  <c:v>1958.4166666665226</c:v>
                </c:pt>
                <c:pt idx="1902">
                  <c:v>1958.4999999998558</c:v>
                </c:pt>
                <c:pt idx="1903">
                  <c:v>1958.5833333331891</c:v>
                </c:pt>
                <c:pt idx="1904">
                  <c:v>1958.6666666665224</c:v>
                </c:pt>
                <c:pt idx="1905">
                  <c:v>1958.7499999998556</c:v>
                </c:pt>
                <c:pt idx="1906">
                  <c:v>1958.8333333331889</c:v>
                </c:pt>
                <c:pt idx="1907">
                  <c:v>1958.9166666665221</c:v>
                </c:pt>
                <c:pt idx="1908">
                  <c:v>1958.9999999998554</c:v>
                </c:pt>
                <c:pt idx="1909">
                  <c:v>1959.0833333331886</c:v>
                </c:pt>
                <c:pt idx="1910">
                  <c:v>1959.1666666665219</c:v>
                </c:pt>
                <c:pt idx="1911">
                  <c:v>1959.2499999998552</c:v>
                </c:pt>
                <c:pt idx="1912">
                  <c:v>1959.3333333331884</c:v>
                </c:pt>
                <c:pt idx="1913">
                  <c:v>1959.4166666665217</c:v>
                </c:pt>
                <c:pt idx="1914">
                  <c:v>1959.4999999998549</c:v>
                </c:pt>
                <c:pt idx="1915">
                  <c:v>1959.5833333331882</c:v>
                </c:pt>
                <c:pt idx="1916">
                  <c:v>1959.6666666665215</c:v>
                </c:pt>
                <c:pt idx="1917">
                  <c:v>1959.7499999998547</c:v>
                </c:pt>
                <c:pt idx="1918">
                  <c:v>1959.833333333188</c:v>
                </c:pt>
                <c:pt idx="1919">
                  <c:v>1959.9166666665212</c:v>
                </c:pt>
                <c:pt idx="1920">
                  <c:v>1959.9999999998545</c:v>
                </c:pt>
                <c:pt idx="1921">
                  <c:v>1960.0833333331877</c:v>
                </c:pt>
                <c:pt idx="1922">
                  <c:v>1960.166666666521</c:v>
                </c:pt>
                <c:pt idx="1923">
                  <c:v>1960.2499999998543</c:v>
                </c:pt>
                <c:pt idx="1924">
                  <c:v>1960.3333333331875</c:v>
                </c:pt>
                <c:pt idx="1925">
                  <c:v>1960.4166666665208</c:v>
                </c:pt>
                <c:pt idx="1926">
                  <c:v>1960.499999999854</c:v>
                </c:pt>
                <c:pt idx="1927">
                  <c:v>1960.5833333331873</c:v>
                </c:pt>
                <c:pt idx="1928">
                  <c:v>1960.6666666665205</c:v>
                </c:pt>
                <c:pt idx="1929">
                  <c:v>1960.7499999998538</c:v>
                </c:pt>
                <c:pt idx="1930">
                  <c:v>1960.8333333331871</c:v>
                </c:pt>
                <c:pt idx="1931">
                  <c:v>1960.9166666665203</c:v>
                </c:pt>
                <c:pt idx="1932">
                  <c:v>1960.9999999998536</c:v>
                </c:pt>
                <c:pt idx="1933">
                  <c:v>1961.0833333331868</c:v>
                </c:pt>
                <c:pt idx="1934">
                  <c:v>1961.1666666665201</c:v>
                </c:pt>
                <c:pt idx="1935">
                  <c:v>1961.2499999998533</c:v>
                </c:pt>
                <c:pt idx="1936">
                  <c:v>1961.3333333331866</c:v>
                </c:pt>
                <c:pt idx="1937">
                  <c:v>1961.4166666665199</c:v>
                </c:pt>
                <c:pt idx="1938">
                  <c:v>1961.4999999998531</c:v>
                </c:pt>
                <c:pt idx="1939">
                  <c:v>1961.5833333331864</c:v>
                </c:pt>
                <c:pt idx="1940">
                  <c:v>1961.6666666665196</c:v>
                </c:pt>
                <c:pt idx="1941">
                  <c:v>1961.7499999998529</c:v>
                </c:pt>
                <c:pt idx="1942">
                  <c:v>1961.8333333331861</c:v>
                </c:pt>
                <c:pt idx="1943">
                  <c:v>1961.9166666665194</c:v>
                </c:pt>
                <c:pt idx="1944">
                  <c:v>1961.9999999998527</c:v>
                </c:pt>
                <c:pt idx="1945">
                  <c:v>1962.0833333331859</c:v>
                </c:pt>
                <c:pt idx="1946">
                  <c:v>1962.1666666665192</c:v>
                </c:pt>
                <c:pt idx="1947">
                  <c:v>1962.2499999998524</c:v>
                </c:pt>
                <c:pt idx="1948">
                  <c:v>1962.3333333331857</c:v>
                </c:pt>
                <c:pt idx="1949">
                  <c:v>1962.4166666665189</c:v>
                </c:pt>
                <c:pt idx="1950">
                  <c:v>1962.4999999998522</c:v>
                </c:pt>
                <c:pt idx="1951">
                  <c:v>1962.5833333331855</c:v>
                </c:pt>
                <c:pt idx="1952">
                  <c:v>1962.6666666665187</c:v>
                </c:pt>
                <c:pt idx="1953">
                  <c:v>1962.749999999852</c:v>
                </c:pt>
                <c:pt idx="1954">
                  <c:v>1962.8333333331852</c:v>
                </c:pt>
                <c:pt idx="1955">
                  <c:v>1962.9166666665185</c:v>
                </c:pt>
                <c:pt idx="1956">
                  <c:v>1962.9999999998518</c:v>
                </c:pt>
                <c:pt idx="1957">
                  <c:v>1963.083333333185</c:v>
                </c:pt>
                <c:pt idx="1958">
                  <c:v>1963.1666666665183</c:v>
                </c:pt>
                <c:pt idx="1959">
                  <c:v>1963.2499999998515</c:v>
                </c:pt>
                <c:pt idx="1960">
                  <c:v>1963.3333333331848</c:v>
                </c:pt>
                <c:pt idx="1961">
                  <c:v>1963.416666666518</c:v>
                </c:pt>
                <c:pt idx="1962">
                  <c:v>1963.4999999998513</c:v>
                </c:pt>
                <c:pt idx="1963">
                  <c:v>1963.5833333331846</c:v>
                </c:pt>
                <c:pt idx="1964">
                  <c:v>1963.6666666665178</c:v>
                </c:pt>
                <c:pt idx="1965">
                  <c:v>1963.7499999998511</c:v>
                </c:pt>
                <c:pt idx="1966">
                  <c:v>1963.8333333331843</c:v>
                </c:pt>
                <c:pt idx="1967">
                  <c:v>1963.9166666665176</c:v>
                </c:pt>
                <c:pt idx="1968">
                  <c:v>1963.9999999998508</c:v>
                </c:pt>
                <c:pt idx="1969">
                  <c:v>1964.0833333331841</c:v>
                </c:pt>
                <c:pt idx="1970">
                  <c:v>1964.1666666665174</c:v>
                </c:pt>
                <c:pt idx="1971">
                  <c:v>1964.2499999998506</c:v>
                </c:pt>
                <c:pt idx="1972">
                  <c:v>1964.3333333331839</c:v>
                </c:pt>
                <c:pt idx="1973">
                  <c:v>1964.4166666665171</c:v>
                </c:pt>
                <c:pt idx="1974">
                  <c:v>1964.4999999998504</c:v>
                </c:pt>
                <c:pt idx="1975">
                  <c:v>1964.5833333331836</c:v>
                </c:pt>
                <c:pt idx="1976">
                  <c:v>1964.6666666665169</c:v>
                </c:pt>
                <c:pt idx="1977">
                  <c:v>1964.7499999998502</c:v>
                </c:pt>
                <c:pt idx="1978">
                  <c:v>1964.8333333331834</c:v>
                </c:pt>
                <c:pt idx="1979">
                  <c:v>1964.9166666665167</c:v>
                </c:pt>
                <c:pt idx="1980">
                  <c:v>1964.9999999998499</c:v>
                </c:pt>
                <c:pt idx="1981">
                  <c:v>1965.0833333331832</c:v>
                </c:pt>
                <c:pt idx="1982">
                  <c:v>1965.1666666665164</c:v>
                </c:pt>
                <c:pt idx="1983">
                  <c:v>1965.2499999998497</c:v>
                </c:pt>
                <c:pt idx="1984">
                  <c:v>1965.333333333183</c:v>
                </c:pt>
                <c:pt idx="1985">
                  <c:v>1965.4166666665162</c:v>
                </c:pt>
                <c:pt idx="1986">
                  <c:v>1965.4999999998495</c:v>
                </c:pt>
                <c:pt idx="1987">
                  <c:v>1965.5833333331827</c:v>
                </c:pt>
                <c:pt idx="1988">
                  <c:v>1965.666666666516</c:v>
                </c:pt>
                <c:pt idx="1989">
                  <c:v>1965.7499999998493</c:v>
                </c:pt>
                <c:pt idx="1990">
                  <c:v>1965.8333333331825</c:v>
                </c:pt>
                <c:pt idx="1991">
                  <c:v>1965.9166666665158</c:v>
                </c:pt>
                <c:pt idx="1992">
                  <c:v>1965.999999999849</c:v>
                </c:pt>
                <c:pt idx="1993">
                  <c:v>1966.0833333331823</c:v>
                </c:pt>
                <c:pt idx="1994">
                  <c:v>1966.1666666665155</c:v>
                </c:pt>
                <c:pt idx="1995">
                  <c:v>1966.2499999998488</c:v>
                </c:pt>
                <c:pt idx="1996">
                  <c:v>1966.3333333331821</c:v>
                </c:pt>
                <c:pt idx="1997">
                  <c:v>1966.4166666665153</c:v>
                </c:pt>
                <c:pt idx="1998">
                  <c:v>1966.4999999998486</c:v>
                </c:pt>
                <c:pt idx="1999">
                  <c:v>1966.5833333331818</c:v>
                </c:pt>
                <c:pt idx="2000">
                  <c:v>1966.6666666665151</c:v>
                </c:pt>
                <c:pt idx="2001">
                  <c:v>1966.7499999998483</c:v>
                </c:pt>
                <c:pt idx="2002">
                  <c:v>1966.8333333331816</c:v>
                </c:pt>
                <c:pt idx="2003">
                  <c:v>1966.9166666665149</c:v>
                </c:pt>
                <c:pt idx="2004">
                  <c:v>1966.9999999998481</c:v>
                </c:pt>
                <c:pt idx="2005">
                  <c:v>1967.0833333331814</c:v>
                </c:pt>
                <c:pt idx="2006">
                  <c:v>1967.1666666665146</c:v>
                </c:pt>
                <c:pt idx="2007">
                  <c:v>1967.2499999998479</c:v>
                </c:pt>
                <c:pt idx="2008">
                  <c:v>1967.3333333331811</c:v>
                </c:pt>
                <c:pt idx="2009">
                  <c:v>1967.4166666665144</c:v>
                </c:pt>
                <c:pt idx="2010">
                  <c:v>1967.4999999998477</c:v>
                </c:pt>
                <c:pt idx="2011">
                  <c:v>1967.5833333331809</c:v>
                </c:pt>
                <c:pt idx="2012">
                  <c:v>1967.6666666665142</c:v>
                </c:pt>
                <c:pt idx="2013">
                  <c:v>1967.7499999998474</c:v>
                </c:pt>
                <c:pt idx="2014">
                  <c:v>1967.8333333331807</c:v>
                </c:pt>
                <c:pt idx="2015">
                  <c:v>1967.9166666665139</c:v>
                </c:pt>
                <c:pt idx="2016">
                  <c:v>1967.9999999998472</c:v>
                </c:pt>
                <c:pt idx="2017">
                  <c:v>1968.0833333331805</c:v>
                </c:pt>
                <c:pt idx="2018">
                  <c:v>1968.1666666665137</c:v>
                </c:pt>
                <c:pt idx="2019">
                  <c:v>1968.249999999847</c:v>
                </c:pt>
                <c:pt idx="2020">
                  <c:v>1968.3333333331802</c:v>
                </c:pt>
                <c:pt idx="2021">
                  <c:v>1968.4166666665135</c:v>
                </c:pt>
                <c:pt idx="2022">
                  <c:v>1968.4999999998468</c:v>
                </c:pt>
                <c:pt idx="2023">
                  <c:v>1968.58333333318</c:v>
                </c:pt>
                <c:pt idx="2024">
                  <c:v>1968.6666666665133</c:v>
                </c:pt>
                <c:pt idx="2025">
                  <c:v>1968.7499999998465</c:v>
                </c:pt>
                <c:pt idx="2026">
                  <c:v>1968.8333333331798</c:v>
                </c:pt>
                <c:pt idx="2027">
                  <c:v>1968.916666666513</c:v>
                </c:pt>
                <c:pt idx="2028">
                  <c:v>1968.9999999998463</c:v>
                </c:pt>
                <c:pt idx="2029">
                  <c:v>1969.0833333331796</c:v>
                </c:pt>
                <c:pt idx="2030">
                  <c:v>1969.1666666665128</c:v>
                </c:pt>
                <c:pt idx="2031">
                  <c:v>1969.2499999998461</c:v>
                </c:pt>
                <c:pt idx="2032">
                  <c:v>1969.3333333331793</c:v>
                </c:pt>
                <c:pt idx="2033">
                  <c:v>1969.4166666665126</c:v>
                </c:pt>
                <c:pt idx="2034">
                  <c:v>1969.4999999998458</c:v>
                </c:pt>
                <c:pt idx="2035">
                  <c:v>1969.5833333331791</c:v>
                </c:pt>
                <c:pt idx="2036">
                  <c:v>1969.6666666665124</c:v>
                </c:pt>
                <c:pt idx="2037">
                  <c:v>1969.7499999998456</c:v>
                </c:pt>
                <c:pt idx="2038">
                  <c:v>1969.8333333331789</c:v>
                </c:pt>
                <c:pt idx="2039">
                  <c:v>1969.9166666665121</c:v>
                </c:pt>
                <c:pt idx="2040">
                  <c:v>1969.9999999998454</c:v>
                </c:pt>
                <c:pt idx="2041">
                  <c:v>1970.0833333331786</c:v>
                </c:pt>
                <c:pt idx="2042">
                  <c:v>1970.1666666665119</c:v>
                </c:pt>
                <c:pt idx="2043">
                  <c:v>1970.2499999998452</c:v>
                </c:pt>
                <c:pt idx="2044">
                  <c:v>1970.3333333331784</c:v>
                </c:pt>
                <c:pt idx="2045">
                  <c:v>1970.4166666665117</c:v>
                </c:pt>
                <c:pt idx="2046">
                  <c:v>1970.4999999998449</c:v>
                </c:pt>
                <c:pt idx="2047">
                  <c:v>1970.5833333331782</c:v>
                </c:pt>
                <c:pt idx="2048">
                  <c:v>1970.6666666665114</c:v>
                </c:pt>
                <c:pt idx="2049">
                  <c:v>1970.7499999998447</c:v>
                </c:pt>
                <c:pt idx="2050">
                  <c:v>1970.833333333178</c:v>
                </c:pt>
                <c:pt idx="2051">
                  <c:v>1970.9166666665112</c:v>
                </c:pt>
                <c:pt idx="2052">
                  <c:v>1970.9999999998445</c:v>
                </c:pt>
                <c:pt idx="2053">
                  <c:v>1971.0833333331777</c:v>
                </c:pt>
                <c:pt idx="2054">
                  <c:v>1971.166666666511</c:v>
                </c:pt>
                <c:pt idx="2055">
                  <c:v>1971.2499999998442</c:v>
                </c:pt>
                <c:pt idx="2056">
                  <c:v>1971.3333333331775</c:v>
                </c:pt>
                <c:pt idx="2057">
                  <c:v>1971.4166666665108</c:v>
                </c:pt>
                <c:pt idx="2058">
                  <c:v>1971.499999999844</c:v>
                </c:pt>
                <c:pt idx="2059">
                  <c:v>1971.5833333331773</c:v>
                </c:pt>
                <c:pt idx="2060">
                  <c:v>1971.6666666665105</c:v>
                </c:pt>
                <c:pt idx="2061">
                  <c:v>1971.7499999998438</c:v>
                </c:pt>
                <c:pt idx="2062">
                  <c:v>1971.8333333331771</c:v>
                </c:pt>
                <c:pt idx="2063">
                  <c:v>1971.9166666665103</c:v>
                </c:pt>
                <c:pt idx="2064">
                  <c:v>1971.9999999998436</c:v>
                </c:pt>
                <c:pt idx="2065">
                  <c:v>1972.0833333331768</c:v>
                </c:pt>
                <c:pt idx="2066">
                  <c:v>1972.1666666665101</c:v>
                </c:pt>
                <c:pt idx="2067">
                  <c:v>1972.2499999998433</c:v>
                </c:pt>
                <c:pt idx="2068">
                  <c:v>1972.3333333331766</c:v>
                </c:pt>
                <c:pt idx="2069">
                  <c:v>1972.4166666665099</c:v>
                </c:pt>
                <c:pt idx="2070">
                  <c:v>1972.4999999998431</c:v>
                </c:pt>
                <c:pt idx="2071">
                  <c:v>1972.5833333331764</c:v>
                </c:pt>
                <c:pt idx="2072">
                  <c:v>1972.6666666665096</c:v>
                </c:pt>
                <c:pt idx="2073">
                  <c:v>1972.7499999998429</c:v>
                </c:pt>
                <c:pt idx="2074">
                  <c:v>1972.8333333331761</c:v>
                </c:pt>
                <c:pt idx="2075">
                  <c:v>1972.9166666665094</c:v>
                </c:pt>
                <c:pt idx="2076">
                  <c:v>1972.9999999998427</c:v>
                </c:pt>
                <c:pt idx="2077">
                  <c:v>1973.0833333331759</c:v>
                </c:pt>
                <c:pt idx="2078">
                  <c:v>1973.1666666665092</c:v>
                </c:pt>
                <c:pt idx="2079">
                  <c:v>1973.2499999998424</c:v>
                </c:pt>
                <c:pt idx="2080">
                  <c:v>1973.3333333331757</c:v>
                </c:pt>
                <c:pt idx="2081">
                  <c:v>1973.4166666665089</c:v>
                </c:pt>
                <c:pt idx="2082">
                  <c:v>1973.4999999998422</c:v>
                </c:pt>
                <c:pt idx="2083">
                  <c:v>1973.5833333331755</c:v>
                </c:pt>
                <c:pt idx="2084">
                  <c:v>1973.6666666665087</c:v>
                </c:pt>
                <c:pt idx="2085">
                  <c:v>1973.749999999842</c:v>
                </c:pt>
                <c:pt idx="2086">
                  <c:v>1973.8333333331752</c:v>
                </c:pt>
                <c:pt idx="2087">
                  <c:v>1973.9166666665085</c:v>
                </c:pt>
                <c:pt idx="2088">
                  <c:v>1973.9999999998417</c:v>
                </c:pt>
                <c:pt idx="2089">
                  <c:v>1974.083333333175</c:v>
                </c:pt>
                <c:pt idx="2090">
                  <c:v>1974.1666666665083</c:v>
                </c:pt>
                <c:pt idx="2091">
                  <c:v>1974.2499999998415</c:v>
                </c:pt>
                <c:pt idx="2092">
                  <c:v>1974.3333333331748</c:v>
                </c:pt>
                <c:pt idx="2093">
                  <c:v>1974.416666666508</c:v>
                </c:pt>
                <c:pt idx="2094">
                  <c:v>1974.4999999998413</c:v>
                </c:pt>
                <c:pt idx="2095">
                  <c:v>1974.5833333331746</c:v>
                </c:pt>
                <c:pt idx="2096">
                  <c:v>1974.6666666665078</c:v>
                </c:pt>
                <c:pt idx="2097">
                  <c:v>1974.7499999998411</c:v>
                </c:pt>
                <c:pt idx="2098">
                  <c:v>1974.8333333331743</c:v>
                </c:pt>
                <c:pt idx="2099">
                  <c:v>1974.9166666665076</c:v>
                </c:pt>
                <c:pt idx="2100">
                  <c:v>1974.9999999998408</c:v>
                </c:pt>
                <c:pt idx="2101">
                  <c:v>1975.0833333331741</c:v>
                </c:pt>
                <c:pt idx="2102">
                  <c:v>1975.1666666665074</c:v>
                </c:pt>
                <c:pt idx="2103">
                  <c:v>1975.2499999998406</c:v>
                </c:pt>
                <c:pt idx="2104">
                  <c:v>1975.3333333331739</c:v>
                </c:pt>
                <c:pt idx="2105">
                  <c:v>1975.4166666665071</c:v>
                </c:pt>
                <c:pt idx="2106">
                  <c:v>1975.4999999998404</c:v>
                </c:pt>
                <c:pt idx="2107">
                  <c:v>1975.5833333331736</c:v>
                </c:pt>
                <c:pt idx="2108">
                  <c:v>1975.6666666665069</c:v>
                </c:pt>
                <c:pt idx="2109">
                  <c:v>1975.7499999998402</c:v>
                </c:pt>
                <c:pt idx="2110">
                  <c:v>1975.8333333331734</c:v>
                </c:pt>
                <c:pt idx="2111">
                  <c:v>1975.9166666665067</c:v>
                </c:pt>
                <c:pt idx="2112">
                  <c:v>1975.9999999998399</c:v>
                </c:pt>
                <c:pt idx="2113">
                  <c:v>1976.0833333331732</c:v>
                </c:pt>
                <c:pt idx="2114">
                  <c:v>1976.1666666665064</c:v>
                </c:pt>
                <c:pt idx="2115">
                  <c:v>1976.2499999998397</c:v>
                </c:pt>
                <c:pt idx="2116">
                  <c:v>1976.333333333173</c:v>
                </c:pt>
                <c:pt idx="2117">
                  <c:v>1976.4166666665062</c:v>
                </c:pt>
                <c:pt idx="2118">
                  <c:v>1976.4999999998395</c:v>
                </c:pt>
                <c:pt idx="2119">
                  <c:v>1976.5833333331727</c:v>
                </c:pt>
                <c:pt idx="2120">
                  <c:v>1976.666666666506</c:v>
                </c:pt>
                <c:pt idx="2121">
                  <c:v>1976.7499999998392</c:v>
                </c:pt>
                <c:pt idx="2122">
                  <c:v>1976.8333333331725</c:v>
                </c:pt>
                <c:pt idx="2123">
                  <c:v>1976.9166666665058</c:v>
                </c:pt>
                <c:pt idx="2124">
                  <c:v>1976.999999999839</c:v>
                </c:pt>
                <c:pt idx="2125">
                  <c:v>1977.0833333331723</c:v>
                </c:pt>
                <c:pt idx="2126">
                  <c:v>1977.1666666665055</c:v>
                </c:pt>
                <c:pt idx="2127">
                  <c:v>1977.2499999998388</c:v>
                </c:pt>
                <c:pt idx="2128">
                  <c:v>1977.333333333172</c:v>
                </c:pt>
                <c:pt idx="2129">
                  <c:v>1977.4166666665053</c:v>
                </c:pt>
                <c:pt idx="2130">
                  <c:v>1977.4999999998386</c:v>
                </c:pt>
                <c:pt idx="2131">
                  <c:v>1977.5833333331718</c:v>
                </c:pt>
                <c:pt idx="2132">
                  <c:v>1977.6666666665051</c:v>
                </c:pt>
                <c:pt idx="2133">
                  <c:v>1977.7499999998383</c:v>
                </c:pt>
                <c:pt idx="2134">
                  <c:v>1977.8333333331716</c:v>
                </c:pt>
                <c:pt idx="2135">
                  <c:v>1977.9166666665049</c:v>
                </c:pt>
                <c:pt idx="2136">
                  <c:v>1977.9999999998381</c:v>
                </c:pt>
                <c:pt idx="2137">
                  <c:v>1978.0833333331714</c:v>
                </c:pt>
                <c:pt idx="2138">
                  <c:v>1978.1666666665046</c:v>
                </c:pt>
                <c:pt idx="2139">
                  <c:v>1978.2499999998379</c:v>
                </c:pt>
                <c:pt idx="2140">
                  <c:v>1978.3333333331711</c:v>
                </c:pt>
                <c:pt idx="2141">
                  <c:v>1978.4166666665044</c:v>
                </c:pt>
                <c:pt idx="2142">
                  <c:v>1978.4999999998377</c:v>
                </c:pt>
                <c:pt idx="2143">
                  <c:v>1978.5833333331709</c:v>
                </c:pt>
                <c:pt idx="2144">
                  <c:v>1978.6666666665042</c:v>
                </c:pt>
                <c:pt idx="2145">
                  <c:v>1978.7499999998374</c:v>
                </c:pt>
                <c:pt idx="2146">
                  <c:v>1978.8333333331707</c:v>
                </c:pt>
                <c:pt idx="2147">
                  <c:v>1978.9166666665039</c:v>
                </c:pt>
                <c:pt idx="2148">
                  <c:v>1978.9999999998372</c:v>
                </c:pt>
                <c:pt idx="2149">
                  <c:v>1979.0833333331705</c:v>
                </c:pt>
                <c:pt idx="2150">
                  <c:v>1979.1666666665037</c:v>
                </c:pt>
                <c:pt idx="2151">
                  <c:v>1979.249999999837</c:v>
                </c:pt>
                <c:pt idx="2152">
                  <c:v>1979.3333333331702</c:v>
                </c:pt>
                <c:pt idx="2153">
                  <c:v>1979.4166666665035</c:v>
                </c:pt>
                <c:pt idx="2154">
                  <c:v>1979.4999999998367</c:v>
                </c:pt>
                <c:pt idx="2155">
                  <c:v>1979.58333333317</c:v>
                </c:pt>
                <c:pt idx="2156">
                  <c:v>1979.6666666665033</c:v>
                </c:pt>
                <c:pt idx="2157">
                  <c:v>1979.7499999998365</c:v>
                </c:pt>
                <c:pt idx="2158">
                  <c:v>1979.8333333331698</c:v>
                </c:pt>
                <c:pt idx="2159">
                  <c:v>1979.916666666503</c:v>
                </c:pt>
                <c:pt idx="2160">
                  <c:v>1979.9999999998363</c:v>
                </c:pt>
                <c:pt idx="2161">
                  <c:v>1980.0833333331695</c:v>
                </c:pt>
                <c:pt idx="2162">
                  <c:v>1980.1666666665028</c:v>
                </c:pt>
                <c:pt idx="2163">
                  <c:v>1980.2499999998361</c:v>
                </c:pt>
                <c:pt idx="2164">
                  <c:v>1980.3333333331693</c:v>
                </c:pt>
                <c:pt idx="2165">
                  <c:v>1980.4166666665026</c:v>
                </c:pt>
                <c:pt idx="2166">
                  <c:v>1980.4999999998358</c:v>
                </c:pt>
                <c:pt idx="2167">
                  <c:v>1980.5833333331691</c:v>
                </c:pt>
                <c:pt idx="2168">
                  <c:v>1980.6666666665024</c:v>
                </c:pt>
                <c:pt idx="2169">
                  <c:v>1980.7499999998356</c:v>
                </c:pt>
                <c:pt idx="2170">
                  <c:v>1980.8333333331689</c:v>
                </c:pt>
                <c:pt idx="2171">
                  <c:v>1980.9166666665021</c:v>
                </c:pt>
                <c:pt idx="2172">
                  <c:v>1980.9999999998354</c:v>
                </c:pt>
                <c:pt idx="2173">
                  <c:v>1981.0833333331686</c:v>
                </c:pt>
                <c:pt idx="2174">
                  <c:v>1981.1666666665019</c:v>
                </c:pt>
                <c:pt idx="2175">
                  <c:v>1981.2499999998352</c:v>
                </c:pt>
                <c:pt idx="2176">
                  <c:v>1981.3333333331684</c:v>
                </c:pt>
                <c:pt idx="2177">
                  <c:v>1981.4166666665017</c:v>
                </c:pt>
                <c:pt idx="2178">
                  <c:v>1981.4999999998349</c:v>
                </c:pt>
                <c:pt idx="2179">
                  <c:v>1981.5833333331682</c:v>
                </c:pt>
                <c:pt idx="2180">
                  <c:v>1981.6666666665014</c:v>
                </c:pt>
                <c:pt idx="2181">
                  <c:v>1981.7499999998347</c:v>
                </c:pt>
                <c:pt idx="2182">
                  <c:v>1981.833333333168</c:v>
                </c:pt>
                <c:pt idx="2183">
                  <c:v>1981.9166666665012</c:v>
                </c:pt>
                <c:pt idx="2184">
                  <c:v>1981.9999999998345</c:v>
                </c:pt>
                <c:pt idx="2185">
                  <c:v>1982.0833333331677</c:v>
                </c:pt>
                <c:pt idx="2186">
                  <c:v>1982.166666666501</c:v>
                </c:pt>
                <c:pt idx="2187">
                  <c:v>1982.2499999998342</c:v>
                </c:pt>
                <c:pt idx="2188">
                  <c:v>1982.3333333331675</c:v>
                </c:pt>
                <c:pt idx="2189">
                  <c:v>1982.4166666665008</c:v>
                </c:pt>
                <c:pt idx="2190">
                  <c:v>1982.499999999834</c:v>
                </c:pt>
                <c:pt idx="2191">
                  <c:v>1982.5833333331673</c:v>
                </c:pt>
                <c:pt idx="2192">
                  <c:v>1982.6666666665005</c:v>
                </c:pt>
                <c:pt idx="2193">
                  <c:v>1982.7499999998338</c:v>
                </c:pt>
                <c:pt idx="2194">
                  <c:v>1982.833333333167</c:v>
                </c:pt>
                <c:pt idx="2195">
                  <c:v>1982.9166666665003</c:v>
                </c:pt>
                <c:pt idx="2196">
                  <c:v>1982.9999999998336</c:v>
                </c:pt>
                <c:pt idx="2197">
                  <c:v>1983.0833333331668</c:v>
                </c:pt>
                <c:pt idx="2198">
                  <c:v>1983.1666666665001</c:v>
                </c:pt>
                <c:pt idx="2199">
                  <c:v>1983.2499999998333</c:v>
                </c:pt>
                <c:pt idx="2200">
                  <c:v>1983.3333333331666</c:v>
                </c:pt>
                <c:pt idx="2201">
                  <c:v>1983.4166666664999</c:v>
                </c:pt>
                <c:pt idx="2202">
                  <c:v>1983.4999999998331</c:v>
                </c:pt>
                <c:pt idx="2203">
                  <c:v>1983.5833333331664</c:v>
                </c:pt>
                <c:pt idx="2204">
                  <c:v>1983.6666666664996</c:v>
                </c:pt>
                <c:pt idx="2205">
                  <c:v>1983.7499999998329</c:v>
                </c:pt>
                <c:pt idx="2206">
                  <c:v>1983.8333333331661</c:v>
                </c:pt>
                <c:pt idx="2207">
                  <c:v>1983.9166666664994</c:v>
                </c:pt>
                <c:pt idx="2208">
                  <c:v>1983.9999999998327</c:v>
                </c:pt>
                <c:pt idx="2209">
                  <c:v>1984.0833333331659</c:v>
                </c:pt>
                <c:pt idx="2210">
                  <c:v>1984.1666666664992</c:v>
                </c:pt>
                <c:pt idx="2211">
                  <c:v>1984.2499999998324</c:v>
                </c:pt>
                <c:pt idx="2212">
                  <c:v>1984.3333333331657</c:v>
                </c:pt>
                <c:pt idx="2213">
                  <c:v>1984.4166666664989</c:v>
                </c:pt>
                <c:pt idx="2214">
                  <c:v>1984.4999999998322</c:v>
                </c:pt>
                <c:pt idx="2215">
                  <c:v>1984.5833333331655</c:v>
                </c:pt>
                <c:pt idx="2216">
                  <c:v>1984.6666666664987</c:v>
                </c:pt>
                <c:pt idx="2217">
                  <c:v>1984.749999999832</c:v>
                </c:pt>
                <c:pt idx="2218">
                  <c:v>1984.8333333331652</c:v>
                </c:pt>
                <c:pt idx="2219">
                  <c:v>1984.9166666664985</c:v>
                </c:pt>
                <c:pt idx="2220">
                  <c:v>1984.9999999998317</c:v>
                </c:pt>
                <c:pt idx="2221">
                  <c:v>1985.083333333165</c:v>
                </c:pt>
                <c:pt idx="2222">
                  <c:v>1985.1666666664983</c:v>
                </c:pt>
                <c:pt idx="2223">
                  <c:v>1985.2499999998315</c:v>
                </c:pt>
                <c:pt idx="2224">
                  <c:v>1985.3333333331648</c:v>
                </c:pt>
                <c:pt idx="2225">
                  <c:v>1985.416666666498</c:v>
                </c:pt>
                <c:pt idx="2226">
                  <c:v>1985.4999999998313</c:v>
                </c:pt>
                <c:pt idx="2227">
                  <c:v>1985.5833333331645</c:v>
                </c:pt>
                <c:pt idx="2228">
                  <c:v>1985.6666666664978</c:v>
                </c:pt>
                <c:pt idx="2229">
                  <c:v>1985.7499999998311</c:v>
                </c:pt>
                <c:pt idx="2230">
                  <c:v>1985.8333333331643</c:v>
                </c:pt>
                <c:pt idx="2231">
                  <c:v>1985.9166666664976</c:v>
                </c:pt>
                <c:pt idx="2232">
                  <c:v>1985.9999999998308</c:v>
                </c:pt>
                <c:pt idx="2233">
                  <c:v>1986.0833333331641</c:v>
                </c:pt>
                <c:pt idx="2234">
                  <c:v>1986.1666666664973</c:v>
                </c:pt>
                <c:pt idx="2235">
                  <c:v>1986.2499999998306</c:v>
                </c:pt>
                <c:pt idx="2236">
                  <c:v>1986.3333333331639</c:v>
                </c:pt>
                <c:pt idx="2237">
                  <c:v>1986.4166666664971</c:v>
                </c:pt>
                <c:pt idx="2238">
                  <c:v>1986.4999999998304</c:v>
                </c:pt>
                <c:pt idx="2239">
                  <c:v>1986.5833333331636</c:v>
                </c:pt>
                <c:pt idx="2240">
                  <c:v>1986.6666666664969</c:v>
                </c:pt>
                <c:pt idx="2241">
                  <c:v>1986.7499999998302</c:v>
                </c:pt>
                <c:pt idx="2242">
                  <c:v>1986.8333333331634</c:v>
                </c:pt>
                <c:pt idx="2243">
                  <c:v>1986.9166666664967</c:v>
                </c:pt>
                <c:pt idx="2244">
                  <c:v>1986.9999999998299</c:v>
                </c:pt>
                <c:pt idx="2245">
                  <c:v>1987.0833333331632</c:v>
                </c:pt>
                <c:pt idx="2246">
                  <c:v>1987.1666666664964</c:v>
                </c:pt>
                <c:pt idx="2247">
                  <c:v>1987.2499999998297</c:v>
                </c:pt>
                <c:pt idx="2248">
                  <c:v>1987.333333333163</c:v>
                </c:pt>
                <c:pt idx="2249">
                  <c:v>1987.4166666664962</c:v>
                </c:pt>
                <c:pt idx="2250">
                  <c:v>1987.4999999998295</c:v>
                </c:pt>
                <c:pt idx="2251">
                  <c:v>1987.5833333331627</c:v>
                </c:pt>
                <c:pt idx="2252">
                  <c:v>1987.666666666496</c:v>
                </c:pt>
                <c:pt idx="2253">
                  <c:v>1987.7499999998292</c:v>
                </c:pt>
                <c:pt idx="2254">
                  <c:v>1987.8333333331625</c:v>
                </c:pt>
                <c:pt idx="2255">
                  <c:v>1987.9166666664958</c:v>
                </c:pt>
                <c:pt idx="2256">
                  <c:v>1987.999999999829</c:v>
                </c:pt>
                <c:pt idx="2257">
                  <c:v>1988.0833333331623</c:v>
                </c:pt>
                <c:pt idx="2258">
                  <c:v>1988.1666666664955</c:v>
                </c:pt>
                <c:pt idx="2259">
                  <c:v>1988.2499999998288</c:v>
                </c:pt>
                <c:pt idx="2260">
                  <c:v>1988.333333333162</c:v>
                </c:pt>
                <c:pt idx="2261">
                  <c:v>1988.4166666664953</c:v>
                </c:pt>
                <c:pt idx="2262">
                  <c:v>1988.4999999998286</c:v>
                </c:pt>
                <c:pt idx="2263">
                  <c:v>1988.5833333331618</c:v>
                </c:pt>
                <c:pt idx="2264">
                  <c:v>1988.6666666664951</c:v>
                </c:pt>
                <c:pt idx="2265">
                  <c:v>1988.7499999998283</c:v>
                </c:pt>
                <c:pt idx="2266">
                  <c:v>1988.8333333331616</c:v>
                </c:pt>
                <c:pt idx="2267">
                  <c:v>1988.9166666664948</c:v>
                </c:pt>
                <c:pt idx="2268">
                  <c:v>1988.9999999998281</c:v>
                </c:pt>
                <c:pt idx="2269">
                  <c:v>1989.0833333331614</c:v>
                </c:pt>
                <c:pt idx="2270">
                  <c:v>1989.1666666664946</c:v>
                </c:pt>
                <c:pt idx="2271">
                  <c:v>1989.2499999998279</c:v>
                </c:pt>
                <c:pt idx="2272">
                  <c:v>1989.3333333331611</c:v>
                </c:pt>
                <c:pt idx="2273">
                  <c:v>1989.4166666664944</c:v>
                </c:pt>
                <c:pt idx="2274">
                  <c:v>1989.4999999998277</c:v>
                </c:pt>
                <c:pt idx="2275">
                  <c:v>1989.5833333331609</c:v>
                </c:pt>
                <c:pt idx="2276">
                  <c:v>1989.6666666664942</c:v>
                </c:pt>
                <c:pt idx="2277">
                  <c:v>1989.7499999998274</c:v>
                </c:pt>
                <c:pt idx="2278">
                  <c:v>1989.8333333331607</c:v>
                </c:pt>
                <c:pt idx="2279">
                  <c:v>1989.9166666664939</c:v>
                </c:pt>
                <c:pt idx="2280">
                  <c:v>1989.9999999998272</c:v>
                </c:pt>
                <c:pt idx="2281">
                  <c:v>1990.0833333331605</c:v>
                </c:pt>
                <c:pt idx="2282">
                  <c:v>1990.1666666664937</c:v>
                </c:pt>
                <c:pt idx="2283">
                  <c:v>1990.249999999827</c:v>
                </c:pt>
                <c:pt idx="2284">
                  <c:v>1990.3333333331602</c:v>
                </c:pt>
                <c:pt idx="2285">
                  <c:v>1990.4166666664935</c:v>
                </c:pt>
                <c:pt idx="2286">
                  <c:v>1990.4999999998267</c:v>
                </c:pt>
                <c:pt idx="2287">
                  <c:v>1990.58333333316</c:v>
                </c:pt>
                <c:pt idx="2288">
                  <c:v>1990.6666666664933</c:v>
                </c:pt>
                <c:pt idx="2289">
                  <c:v>1990.7499999998265</c:v>
                </c:pt>
                <c:pt idx="2290">
                  <c:v>1990.8333333331598</c:v>
                </c:pt>
                <c:pt idx="2291">
                  <c:v>1990.916666666493</c:v>
                </c:pt>
                <c:pt idx="2292">
                  <c:v>1990.9999999998263</c:v>
                </c:pt>
                <c:pt idx="2293">
                  <c:v>1991.0833333331595</c:v>
                </c:pt>
                <c:pt idx="2294">
                  <c:v>1991.1666666664928</c:v>
                </c:pt>
                <c:pt idx="2295">
                  <c:v>1991.2499999998261</c:v>
                </c:pt>
                <c:pt idx="2296">
                  <c:v>1991.3333333331593</c:v>
                </c:pt>
                <c:pt idx="2297">
                  <c:v>1991.4166666664926</c:v>
                </c:pt>
                <c:pt idx="2298">
                  <c:v>1991.4999999998258</c:v>
                </c:pt>
                <c:pt idx="2299">
                  <c:v>1991.5833333331591</c:v>
                </c:pt>
                <c:pt idx="2300">
                  <c:v>1991.6666666664923</c:v>
                </c:pt>
                <c:pt idx="2301">
                  <c:v>1991.7499999998256</c:v>
                </c:pt>
                <c:pt idx="2302">
                  <c:v>1991.8333333331589</c:v>
                </c:pt>
                <c:pt idx="2303">
                  <c:v>1991.9166666664921</c:v>
                </c:pt>
                <c:pt idx="2304">
                  <c:v>1991.9999999998254</c:v>
                </c:pt>
                <c:pt idx="2305">
                  <c:v>1992.0833333331586</c:v>
                </c:pt>
                <c:pt idx="2306">
                  <c:v>1992.1666666664919</c:v>
                </c:pt>
                <c:pt idx="2307">
                  <c:v>1992.2499999998251</c:v>
                </c:pt>
                <c:pt idx="2308">
                  <c:v>1992.3333333331584</c:v>
                </c:pt>
                <c:pt idx="2309">
                  <c:v>1992.4166666664917</c:v>
                </c:pt>
                <c:pt idx="2310">
                  <c:v>1992.4999999998249</c:v>
                </c:pt>
                <c:pt idx="2311">
                  <c:v>1992.5833333331582</c:v>
                </c:pt>
                <c:pt idx="2312">
                  <c:v>1992.6666666664914</c:v>
                </c:pt>
                <c:pt idx="2313">
                  <c:v>1992.7499999998247</c:v>
                </c:pt>
                <c:pt idx="2314">
                  <c:v>1992.833333333158</c:v>
                </c:pt>
                <c:pt idx="2315">
                  <c:v>1992.9166666664912</c:v>
                </c:pt>
                <c:pt idx="2316">
                  <c:v>1992.9999999998245</c:v>
                </c:pt>
                <c:pt idx="2317">
                  <c:v>1993.0833333331577</c:v>
                </c:pt>
                <c:pt idx="2318">
                  <c:v>1993.166666666491</c:v>
                </c:pt>
                <c:pt idx="2319">
                  <c:v>1993.2499999998242</c:v>
                </c:pt>
                <c:pt idx="2320">
                  <c:v>1993.3333333331575</c:v>
                </c:pt>
                <c:pt idx="2321">
                  <c:v>1993.4166666664908</c:v>
                </c:pt>
                <c:pt idx="2322">
                  <c:v>1993.499999999824</c:v>
                </c:pt>
                <c:pt idx="2323">
                  <c:v>1993.5833333331573</c:v>
                </c:pt>
                <c:pt idx="2324">
                  <c:v>1993.6666666664905</c:v>
                </c:pt>
                <c:pt idx="2325">
                  <c:v>1993.7499999998238</c:v>
                </c:pt>
                <c:pt idx="2326">
                  <c:v>1993.833333333157</c:v>
                </c:pt>
                <c:pt idx="2327">
                  <c:v>1993.9166666664903</c:v>
                </c:pt>
                <c:pt idx="2328">
                  <c:v>1993.9999999998236</c:v>
                </c:pt>
                <c:pt idx="2329">
                  <c:v>1994.0833333331568</c:v>
                </c:pt>
                <c:pt idx="2330">
                  <c:v>1994.1666666664901</c:v>
                </c:pt>
                <c:pt idx="2331">
                  <c:v>1994.2499999998233</c:v>
                </c:pt>
                <c:pt idx="2332">
                  <c:v>1994.3333333331566</c:v>
                </c:pt>
                <c:pt idx="2333">
                  <c:v>1994.4166666664898</c:v>
                </c:pt>
                <c:pt idx="2334">
                  <c:v>1994.4999999998231</c:v>
                </c:pt>
                <c:pt idx="2335">
                  <c:v>1994.5833333331564</c:v>
                </c:pt>
                <c:pt idx="2336">
                  <c:v>1994.6666666664896</c:v>
                </c:pt>
                <c:pt idx="2337">
                  <c:v>1994.7499999998229</c:v>
                </c:pt>
                <c:pt idx="2338">
                  <c:v>1994.8333333331561</c:v>
                </c:pt>
                <c:pt idx="2339">
                  <c:v>1994.9166666664894</c:v>
                </c:pt>
                <c:pt idx="2340">
                  <c:v>1994.9999999998226</c:v>
                </c:pt>
                <c:pt idx="2341">
                  <c:v>1995.0833333331559</c:v>
                </c:pt>
                <c:pt idx="2342">
                  <c:v>1995.1666666664892</c:v>
                </c:pt>
                <c:pt idx="2343">
                  <c:v>1995.2499999998224</c:v>
                </c:pt>
                <c:pt idx="2344">
                  <c:v>1995.3333333331557</c:v>
                </c:pt>
                <c:pt idx="2345">
                  <c:v>1995.4166666664889</c:v>
                </c:pt>
                <c:pt idx="2346">
                  <c:v>1995.4999999998222</c:v>
                </c:pt>
                <c:pt idx="2347">
                  <c:v>1995.5833333331555</c:v>
                </c:pt>
                <c:pt idx="2348">
                  <c:v>1995.6666666664887</c:v>
                </c:pt>
                <c:pt idx="2349">
                  <c:v>1995.749999999822</c:v>
                </c:pt>
                <c:pt idx="2350">
                  <c:v>1995.8333333331552</c:v>
                </c:pt>
                <c:pt idx="2351">
                  <c:v>1995.9166666664885</c:v>
                </c:pt>
                <c:pt idx="2352">
                  <c:v>1995.9999999998217</c:v>
                </c:pt>
                <c:pt idx="2353">
                  <c:v>1996.083333333155</c:v>
                </c:pt>
                <c:pt idx="2354">
                  <c:v>1996.1666666664883</c:v>
                </c:pt>
                <c:pt idx="2355">
                  <c:v>1996.2499999998215</c:v>
                </c:pt>
                <c:pt idx="2356">
                  <c:v>1996.3333333331548</c:v>
                </c:pt>
                <c:pt idx="2357">
                  <c:v>1996.416666666488</c:v>
                </c:pt>
                <c:pt idx="2358">
                  <c:v>1996.4999999998213</c:v>
                </c:pt>
                <c:pt idx="2359">
                  <c:v>1996.5833333331545</c:v>
                </c:pt>
                <c:pt idx="2360">
                  <c:v>1996.6666666664878</c:v>
                </c:pt>
                <c:pt idx="2361">
                  <c:v>1996.7499999998211</c:v>
                </c:pt>
                <c:pt idx="2362">
                  <c:v>1996.8333333331543</c:v>
                </c:pt>
                <c:pt idx="2363">
                  <c:v>1996.9166666664876</c:v>
                </c:pt>
                <c:pt idx="2364">
                  <c:v>1996.9999999998208</c:v>
                </c:pt>
                <c:pt idx="2365">
                  <c:v>1997.0833333331541</c:v>
                </c:pt>
                <c:pt idx="2366">
                  <c:v>1997.1666666664873</c:v>
                </c:pt>
                <c:pt idx="2367">
                  <c:v>1997.2499999998206</c:v>
                </c:pt>
                <c:pt idx="2368">
                  <c:v>1997.3333333331539</c:v>
                </c:pt>
                <c:pt idx="2369">
                  <c:v>1997.4166666664871</c:v>
                </c:pt>
                <c:pt idx="2370">
                  <c:v>1997.4999999998204</c:v>
                </c:pt>
                <c:pt idx="2371">
                  <c:v>1997.5833333331536</c:v>
                </c:pt>
                <c:pt idx="2372">
                  <c:v>1997.6666666664869</c:v>
                </c:pt>
                <c:pt idx="2373">
                  <c:v>1997.7499999998201</c:v>
                </c:pt>
                <c:pt idx="2374">
                  <c:v>1997.8333333331534</c:v>
                </c:pt>
                <c:pt idx="2375">
                  <c:v>1997.9166666664867</c:v>
                </c:pt>
                <c:pt idx="2376">
                  <c:v>1997.9999999998199</c:v>
                </c:pt>
                <c:pt idx="2377">
                  <c:v>1998.0833333331532</c:v>
                </c:pt>
                <c:pt idx="2378">
                  <c:v>1998.1666666664864</c:v>
                </c:pt>
                <c:pt idx="2379">
                  <c:v>1998.2499999998197</c:v>
                </c:pt>
                <c:pt idx="2380">
                  <c:v>1998.333333333153</c:v>
                </c:pt>
                <c:pt idx="2381">
                  <c:v>1998.4166666664862</c:v>
                </c:pt>
                <c:pt idx="2382">
                  <c:v>1998.4999999998195</c:v>
                </c:pt>
                <c:pt idx="2383">
                  <c:v>1998.5833333331527</c:v>
                </c:pt>
                <c:pt idx="2384">
                  <c:v>1998.666666666486</c:v>
                </c:pt>
                <c:pt idx="2385">
                  <c:v>1998.7499999998192</c:v>
                </c:pt>
                <c:pt idx="2386">
                  <c:v>1998.8333333331525</c:v>
                </c:pt>
                <c:pt idx="2387">
                  <c:v>1998.9166666664858</c:v>
                </c:pt>
                <c:pt idx="2388">
                  <c:v>1998.999999999819</c:v>
                </c:pt>
                <c:pt idx="2389">
                  <c:v>1999.0833333331523</c:v>
                </c:pt>
                <c:pt idx="2390">
                  <c:v>1999.1666666664855</c:v>
                </c:pt>
                <c:pt idx="2391">
                  <c:v>1999.2499999998188</c:v>
                </c:pt>
                <c:pt idx="2392">
                  <c:v>1999.333333333152</c:v>
                </c:pt>
                <c:pt idx="2393">
                  <c:v>1999.4166666664853</c:v>
                </c:pt>
                <c:pt idx="2394">
                  <c:v>1999.4999999998186</c:v>
                </c:pt>
                <c:pt idx="2395">
                  <c:v>1999.5833333331518</c:v>
                </c:pt>
                <c:pt idx="2396">
                  <c:v>1999.6666666664851</c:v>
                </c:pt>
                <c:pt idx="2397">
                  <c:v>1999.7499999998183</c:v>
                </c:pt>
                <c:pt idx="2398">
                  <c:v>1999.8333333331516</c:v>
                </c:pt>
                <c:pt idx="2399">
                  <c:v>1999.9166666664848</c:v>
                </c:pt>
                <c:pt idx="2400">
                  <c:v>1999.9999999998181</c:v>
                </c:pt>
                <c:pt idx="2401">
                  <c:v>2000.0833333331514</c:v>
                </c:pt>
                <c:pt idx="2402">
                  <c:v>2000.1666666664846</c:v>
                </c:pt>
                <c:pt idx="2403">
                  <c:v>2000.2499999998179</c:v>
                </c:pt>
                <c:pt idx="2404">
                  <c:v>2000.3333333331511</c:v>
                </c:pt>
                <c:pt idx="2405">
                  <c:v>2000.4166666664844</c:v>
                </c:pt>
                <c:pt idx="2406">
                  <c:v>2000.4999999998176</c:v>
                </c:pt>
                <c:pt idx="2407">
                  <c:v>2000.5833333331509</c:v>
                </c:pt>
                <c:pt idx="2408">
                  <c:v>2000.6666666664842</c:v>
                </c:pt>
                <c:pt idx="2409">
                  <c:v>2000.7499999998174</c:v>
                </c:pt>
                <c:pt idx="2410">
                  <c:v>2000.8333333331507</c:v>
                </c:pt>
                <c:pt idx="2411">
                  <c:v>2000.9166666664839</c:v>
                </c:pt>
                <c:pt idx="2412">
                  <c:v>2000.9999999998172</c:v>
                </c:pt>
                <c:pt idx="2413">
                  <c:v>2001.0833333331504</c:v>
                </c:pt>
                <c:pt idx="2414">
                  <c:v>2001.1666666664837</c:v>
                </c:pt>
                <c:pt idx="2415">
                  <c:v>2001.249999999817</c:v>
                </c:pt>
                <c:pt idx="2416">
                  <c:v>2001.3333333331502</c:v>
                </c:pt>
                <c:pt idx="2417">
                  <c:v>2001.4166666664835</c:v>
                </c:pt>
                <c:pt idx="2418">
                  <c:v>2001.4999999998167</c:v>
                </c:pt>
                <c:pt idx="2419">
                  <c:v>2001.58333333315</c:v>
                </c:pt>
                <c:pt idx="2420">
                  <c:v>2001.6666666664833</c:v>
                </c:pt>
                <c:pt idx="2421">
                  <c:v>2001.7499999998165</c:v>
                </c:pt>
                <c:pt idx="2422">
                  <c:v>2001.8333333331498</c:v>
                </c:pt>
                <c:pt idx="2423">
                  <c:v>2001.916666666483</c:v>
                </c:pt>
                <c:pt idx="2424">
                  <c:v>2001.9999999998163</c:v>
                </c:pt>
                <c:pt idx="2425">
                  <c:v>2002.0833333331495</c:v>
                </c:pt>
                <c:pt idx="2426">
                  <c:v>2002.1666666664828</c:v>
                </c:pt>
                <c:pt idx="2427">
                  <c:v>2002.2499999998161</c:v>
                </c:pt>
                <c:pt idx="2428">
                  <c:v>2002.3333333331493</c:v>
                </c:pt>
                <c:pt idx="2429">
                  <c:v>2002.4166666664826</c:v>
                </c:pt>
                <c:pt idx="2430">
                  <c:v>2002.4999999998158</c:v>
                </c:pt>
                <c:pt idx="2431">
                  <c:v>2002.5833333331491</c:v>
                </c:pt>
                <c:pt idx="2432">
                  <c:v>2002.6666666664823</c:v>
                </c:pt>
                <c:pt idx="2433">
                  <c:v>2002.7499999998156</c:v>
                </c:pt>
                <c:pt idx="2434">
                  <c:v>2002.8333333331489</c:v>
                </c:pt>
                <c:pt idx="2435">
                  <c:v>2002.9166666664821</c:v>
                </c:pt>
                <c:pt idx="2436">
                  <c:v>2002.9999999998154</c:v>
                </c:pt>
                <c:pt idx="2437">
                  <c:v>2003.0833333331486</c:v>
                </c:pt>
                <c:pt idx="2438">
                  <c:v>2003.1666666664819</c:v>
                </c:pt>
                <c:pt idx="2439">
                  <c:v>2003.2499999998151</c:v>
                </c:pt>
                <c:pt idx="2440">
                  <c:v>2003.3333333331484</c:v>
                </c:pt>
                <c:pt idx="2441">
                  <c:v>2003.4166666664817</c:v>
                </c:pt>
                <c:pt idx="2442">
                  <c:v>2003.4999999998149</c:v>
                </c:pt>
                <c:pt idx="2443">
                  <c:v>2003.5833333331482</c:v>
                </c:pt>
                <c:pt idx="2444">
                  <c:v>2003.6666666664814</c:v>
                </c:pt>
                <c:pt idx="2445">
                  <c:v>2003.7499999998147</c:v>
                </c:pt>
                <c:pt idx="2446">
                  <c:v>2003.8333333331479</c:v>
                </c:pt>
                <c:pt idx="2447">
                  <c:v>2003.9166666664812</c:v>
                </c:pt>
                <c:pt idx="2448">
                  <c:v>2003.9999999998145</c:v>
                </c:pt>
                <c:pt idx="2449">
                  <c:v>2004.0833333331477</c:v>
                </c:pt>
                <c:pt idx="2450">
                  <c:v>2004.166666666481</c:v>
                </c:pt>
                <c:pt idx="2451">
                  <c:v>2004.2499999998142</c:v>
                </c:pt>
                <c:pt idx="2452">
                  <c:v>2004.3333333331475</c:v>
                </c:pt>
                <c:pt idx="2453">
                  <c:v>2004.4166666664808</c:v>
                </c:pt>
                <c:pt idx="2454">
                  <c:v>2004.499999999814</c:v>
                </c:pt>
                <c:pt idx="2455">
                  <c:v>2004.5833333331473</c:v>
                </c:pt>
                <c:pt idx="2456">
                  <c:v>2004.6666666664805</c:v>
                </c:pt>
                <c:pt idx="2457">
                  <c:v>2004.7499999998138</c:v>
                </c:pt>
                <c:pt idx="2458">
                  <c:v>2004.833333333147</c:v>
                </c:pt>
                <c:pt idx="2459">
                  <c:v>2004.9166666664803</c:v>
                </c:pt>
                <c:pt idx="2460">
                  <c:v>2004.9999999998136</c:v>
                </c:pt>
                <c:pt idx="2461">
                  <c:v>2005.0833333331468</c:v>
                </c:pt>
                <c:pt idx="2462">
                  <c:v>2005.1666666664801</c:v>
                </c:pt>
                <c:pt idx="2463">
                  <c:v>2005.2499999998133</c:v>
                </c:pt>
                <c:pt idx="2464">
                  <c:v>2005.3333333331466</c:v>
                </c:pt>
                <c:pt idx="2465">
                  <c:v>2005.4166666664798</c:v>
                </c:pt>
                <c:pt idx="2466">
                  <c:v>2005.4999999998131</c:v>
                </c:pt>
                <c:pt idx="2467">
                  <c:v>2005.5833333331464</c:v>
                </c:pt>
                <c:pt idx="2468">
                  <c:v>2005.6666666664796</c:v>
                </c:pt>
                <c:pt idx="2469">
                  <c:v>2005.7499999998129</c:v>
                </c:pt>
                <c:pt idx="2470">
                  <c:v>2005.8333333331461</c:v>
                </c:pt>
                <c:pt idx="2471">
                  <c:v>2005.9166666664794</c:v>
                </c:pt>
                <c:pt idx="2472">
                  <c:v>2005.9999999998126</c:v>
                </c:pt>
                <c:pt idx="2473">
                  <c:v>2006.0833333331459</c:v>
                </c:pt>
                <c:pt idx="2474">
                  <c:v>2006.1666666664792</c:v>
                </c:pt>
                <c:pt idx="2475">
                  <c:v>2006.2499999998124</c:v>
                </c:pt>
                <c:pt idx="2476">
                  <c:v>2006.3333333331457</c:v>
                </c:pt>
                <c:pt idx="2477">
                  <c:v>2006.4166666664789</c:v>
                </c:pt>
                <c:pt idx="2478">
                  <c:v>2006.4999999998122</c:v>
                </c:pt>
                <c:pt idx="2479">
                  <c:v>2006.5833333331454</c:v>
                </c:pt>
                <c:pt idx="2480">
                  <c:v>2006.6666666664787</c:v>
                </c:pt>
                <c:pt idx="2481">
                  <c:v>2006.749999999812</c:v>
                </c:pt>
                <c:pt idx="2482">
                  <c:v>2006.8333333331452</c:v>
                </c:pt>
                <c:pt idx="2483">
                  <c:v>2006.9166666664785</c:v>
                </c:pt>
                <c:pt idx="2484">
                  <c:v>2006.9999999998117</c:v>
                </c:pt>
                <c:pt idx="2485">
                  <c:v>2007.083333333145</c:v>
                </c:pt>
                <c:pt idx="2486">
                  <c:v>2007.1666666664782</c:v>
                </c:pt>
                <c:pt idx="2487">
                  <c:v>2007.2499999998115</c:v>
                </c:pt>
                <c:pt idx="2488">
                  <c:v>2007.3333333331448</c:v>
                </c:pt>
                <c:pt idx="2489">
                  <c:v>2007.416666666478</c:v>
                </c:pt>
                <c:pt idx="2490">
                  <c:v>2007.4999999998113</c:v>
                </c:pt>
                <c:pt idx="2491">
                  <c:v>2007.5833333331445</c:v>
                </c:pt>
                <c:pt idx="2492">
                  <c:v>2007.6666666664778</c:v>
                </c:pt>
                <c:pt idx="2493">
                  <c:v>2007.7499999998111</c:v>
                </c:pt>
                <c:pt idx="2494">
                  <c:v>2007.8333333331443</c:v>
                </c:pt>
                <c:pt idx="2495">
                  <c:v>2007.9166666664776</c:v>
                </c:pt>
                <c:pt idx="2496">
                  <c:v>2007.9999999998108</c:v>
                </c:pt>
                <c:pt idx="2497">
                  <c:v>2008.0833333331441</c:v>
                </c:pt>
                <c:pt idx="2498">
                  <c:v>2008.1666666664773</c:v>
                </c:pt>
                <c:pt idx="2499">
                  <c:v>2008.2499999998106</c:v>
                </c:pt>
                <c:pt idx="2500">
                  <c:v>2008.3333333331439</c:v>
                </c:pt>
                <c:pt idx="2501">
                  <c:v>2008.4166666664771</c:v>
                </c:pt>
                <c:pt idx="2502">
                  <c:v>2008.4999999998104</c:v>
                </c:pt>
                <c:pt idx="2503">
                  <c:v>2008.5833333331436</c:v>
                </c:pt>
                <c:pt idx="2504">
                  <c:v>2008.6666666664769</c:v>
                </c:pt>
                <c:pt idx="2505">
                  <c:v>2008.7499999998101</c:v>
                </c:pt>
                <c:pt idx="2506">
                  <c:v>2008.8333333331434</c:v>
                </c:pt>
                <c:pt idx="2507">
                  <c:v>2008.9166666664767</c:v>
                </c:pt>
                <c:pt idx="2508">
                  <c:v>2008.9999999998099</c:v>
                </c:pt>
                <c:pt idx="2509">
                  <c:v>2009.0833333331432</c:v>
                </c:pt>
                <c:pt idx="2510">
                  <c:v>2009.1666666664764</c:v>
                </c:pt>
                <c:pt idx="2511">
                  <c:v>2009.2499999998097</c:v>
                </c:pt>
                <c:pt idx="2512">
                  <c:v>2009.3333333331429</c:v>
                </c:pt>
                <c:pt idx="2513">
                  <c:v>2009.4166666664762</c:v>
                </c:pt>
                <c:pt idx="2514">
                  <c:v>2009.4999999998095</c:v>
                </c:pt>
                <c:pt idx="2515">
                  <c:v>2009.5833333331427</c:v>
                </c:pt>
                <c:pt idx="2516">
                  <c:v>2009.666666666476</c:v>
                </c:pt>
                <c:pt idx="2517">
                  <c:v>2009.7499999998092</c:v>
                </c:pt>
                <c:pt idx="2518">
                  <c:v>2009.8333333331425</c:v>
                </c:pt>
                <c:pt idx="2519">
                  <c:v>2009.9166666664757</c:v>
                </c:pt>
                <c:pt idx="2520">
                  <c:v>2009.999999999809</c:v>
                </c:pt>
                <c:pt idx="2521">
                  <c:v>2010.0833333331423</c:v>
                </c:pt>
                <c:pt idx="2522">
                  <c:v>2010.1666666664755</c:v>
                </c:pt>
                <c:pt idx="2523">
                  <c:v>2010.2499999998088</c:v>
                </c:pt>
                <c:pt idx="2524">
                  <c:v>2010.333333333142</c:v>
                </c:pt>
                <c:pt idx="2525">
                  <c:v>2010.4166666664753</c:v>
                </c:pt>
                <c:pt idx="2526">
                  <c:v>2010.4999999998086</c:v>
                </c:pt>
                <c:pt idx="2527">
                  <c:v>2010.5833333331418</c:v>
                </c:pt>
                <c:pt idx="2528">
                  <c:v>2010.6666666664751</c:v>
                </c:pt>
                <c:pt idx="2529">
                  <c:v>2010.7499999998083</c:v>
                </c:pt>
                <c:pt idx="2530">
                  <c:v>2010.8333333331416</c:v>
                </c:pt>
                <c:pt idx="2531">
                  <c:v>2010.9166666664748</c:v>
                </c:pt>
                <c:pt idx="2532">
                  <c:v>2010.9999999998081</c:v>
                </c:pt>
                <c:pt idx="2533">
                  <c:v>2011.0833333331414</c:v>
                </c:pt>
                <c:pt idx="2534">
                  <c:v>2011.1666666664746</c:v>
                </c:pt>
                <c:pt idx="2535">
                  <c:v>2011.2499999998079</c:v>
                </c:pt>
                <c:pt idx="2536">
                  <c:v>2011.3333333331411</c:v>
                </c:pt>
                <c:pt idx="2537">
                  <c:v>2011.4166666664744</c:v>
                </c:pt>
                <c:pt idx="2538">
                  <c:v>2011.4999999998076</c:v>
                </c:pt>
                <c:pt idx="2539">
                  <c:v>2011.5833333331409</c:v>
                </c:pt>
                <c:pt idx="2540">
                  <c:v>2011.6666666664742</c:v>
                </c:pt>
                <c:pt idx="2541">
                  <c:v>2011.7499999998074</c:v>
                </c:pt>
                <c:pt idx="2542">
                  <c:v>2011.8333333331407</c:v>
                </c:pt>
                <c:pt idx="2543">
                  <c:v>2011.9166666664739</c:v>
                </c:pt>
                <c:pt idx="2544">
                  <c:v>2011.9999999998072</c:v>
                </c:pt>
                <c:pt idx="2545">
                  <c:v>2012.0833333331404</c:v>
                </c:pt>
                <c:pt idx="2546">
                  <c:v>2012.1666666664737</c:v>
                </c:pt>
                <c:pt idx="2547">
                  <c:v>2012.249999999807</c:v>
                </c:pt>
                <c:pt idx="2548">
                  <c:v>2012.3333333331402</c:v>
                </c:pt>
                <c:pt idx="2549">
                  <c:v>2012.4166666664735</c:v>
                </c:pt>
                <c:pt idx="2550">
                  <c:v>2012.4999999998067</c:v>
                </c:pt>
                <c:pt idx="2551">
                  <c:v>2012.58333333314</c:v>
                </c:pt>
                <c:pt idx="2552">
                  <c:v>2012.6666666664732</c:v>
                </c:pt>
                <c:pt idx="2553">
                  <c:v>2012.7499999998065</c:v>
                </c:pt>
                <c:pt idx="2554">
                  <c:v>2012.8333333331398</c:v>
                </c:pt>
                <c:pt idx="2555">
                  <c:v>2012.916666666473</c:v>
                </c:pt>
                <c:pt idx="2556">
                  <c:v>2012.9999999998063</c:v>
                </c:pt>
                <c:pt idx="2557">
                  <c:v>2013.0833333331395</c:v>
                </c:pt>
                <c:pt idx="2558">
                  <c:v>2013.1666666664728</c:v>
                </c:pt>
                <c:pt idx="2559">
                  <c:v>2013.2499999998061</c:v>
                </c:pt>
                <c:pt idx="2560">
                  <c:v>2013.3333333331393</c:v>
                </c:pt>
                <c:pt idx="2561">
                  <c:v>2013.4166666664726</c:v>
                </c:pt>
                <c:pt idx="2562">
                  <c:v>2013.4999999998058</c:v>
                </c:pt>
                <c:pt idx="2563">
                  <c:v>2013.5833333331391</c:v>
                </c:pt>
                <c:pt idx="2564">
                  <c:v>2013.6666666664723</c:v>
                </c:pt>
                <c:pt idx="2565">
                  <c:v>2013.7499999998056</c:v>
                </c:pt>
                <c:pt idx="2566">
                  <c:v>2013.8333333331389</c:v>
                </c:pt>
                <c:pt idx="2567">
                  <c:v>2013.9166666664721</c:v>
                </c:pt>
                <c:pt idx="2568">
                  <c:v>2013.9999999998054</c:v>
                </c:pt>
                <c:pt idx="2569">
                  <c:v>2014.0833333331386</c:v>
                </c:pt>
                <c:pt idx="2570">
                  <c:v>2014.1666666664719</c:v>
                </c:pt>
                <c:pt idx="2571">
                  <c:v>2014.2499999998051</c:v>
                </c:pt>
                <c:pt idx="2572">
                  <c:v>2014.3333333331384</c:v>
                </c:pt>
                <c:pt idx="2573">
                  <c:v>2014.4166666664717</c:v>
                </c:pt>
                <c:pt idx="2574">
                  <c:v>2014.4999999998049</c:v>
                </c:pt>
                <c:pt idx="2575">
                  <c:v>2014.5833333331382</c:v>
                </c:pt>
                <c:pt idx="2576">
                  <c:v>2014.6666666664714</c:v>
                </c:pt>
                <c:pt idx="2577">
                  <c:v>2014.7499999998047</c:v>
                </c:pt>
                <c:pt idx="2578">
                  <c:v>2014.8333333331379</c:v>
                </c:pt>
                <c:pt idx="2579">
                  <c:v>2014.9166666664712</c:v>
                </c:pt>
                <c:pt idx="2580">
                  <c:v>2014.9999999998045</c:v>
                </c:pt>
                <c:pt idx="2581">
                  <c:v>2015.0833333331377</c:v>
                </c:pt>
                <c:pt idx="2582">
                  <c:v>2015.166666666471</c:v>
                </c:pt>
                <c:pt idx="2583">
                  <c:v>2015.2499999998042</c:v>
                </c:pt>
                <c:pt idx="2584">
                  <c:v>2015.3333333331375</c:v>
                </c:pt>
                <c:pt idx="2585">
                  <c:v>2015.4166666664707</c:v>
                </c:pt>
                <c:pt idx="2586">
                  <c:v>2015.499999999804</c:v>
                </c:pt>
                <c:pt idx="2587">
                  <c:v>2015.5833333331373</c:v>
                </c:pt>
                <c:pt idx="2588">
                  <c:v>2015.6666666664705</c:v>
                </c:pt>
                <c:pt idx="2589">
                  <c:v>2015.7499999998038</c:v>
                </c:pt>
                <c:pt idx="2590">
                  <c:v>2015.833333333137</c:v>
                </c:pt>
                <c:pt idx="2591">
                  <c:v>2015.9166666664703</c:v>
                </c:pt>
                <c:pt idx="2592">
                  <c:v>2015.9999999998035</c:v>
                </c:pt>
                <c:pt idx="2593">
                  <c:v>2016.0833333331368</c:v>
                </c:pt>
                <c:pt idx="2594">
                  <c:v>2016.1666666664701</c:v>
                </c:pt>
                <c:pt idx="2595">
                  <c:v>2016.2499999998033</c:v>
                </c:pt>
                <c:pt idx="2596">
                  <c:v>2016.3333333331366</c:v>
                </c:pt>
                <c:pt idx="2597">
                  <c:v>2016.4166666664698</c:v>
                </c:pt>
                <c:pt idx="2598">
                  <c:v>2016.4999999998031</c:v>
                </c:pt>
                <c:pt idx="2599">
                  <c:v>2016.5833333331364</c:v>
                </c:pt>
                <c:pt idx="2600">
                  <c:v>2016.6666666664696</c:v>
                </c:pt>
                <c:pt idx="2601">
                  <c:v>2016.7499999998029</c:v>
                </c:pt>
                <c:pt idx="2602">
                  <c:v>2016.8333333331361</c:v>
                </c:pt>
                <c:pt idx="2603">
                  <c:v>2016.9166666664694</c:v>
                </c:pt>
                <c:pt idx="2604">
                  <c:v>2016.9999999998026</c:v>
                </c:pt>
                <c:pt idx="2605">
                  <c:v>2017.0833333331359</c:v>
                </c:pt>
                <c:pt idx="2606">
                  <c:v>2017.1666666664692</c:v>
                </c:pt>
                <c:pt idx="2607">
                  <c:v>2017.2499999998024</c:v>
                </c:pt>
                <c:pt idx="2608">
                  <c:v>2017.3333333331357</c:v>
                </c:pt>
                <c:pt idx="2609">
                  <c:v>2017.4166666664689</c:v>
                </c:pt>
                <c:pt idx="2610">
                  <c:v>2017.4999999998022</c:v>
                </c:pt>
                <c:pt idx="2611">
                  <c:v>2017.5833333331354</c:v>
                </c:pt>
                <c:pt idx="2612">
                  <c:v>2017.6666666664687</c:v>
                </c:pt>
                <c:pt idx="2613">
                  <c:v>2017.749999999802</c:v>
                </c:pt>
                <c:pt idx="2614">
                  <c:v>2017.8333333331352</c:v>
                </c:pt>
                <c:pt idx="2615">
                  <c:v>2017.9166666664685</c:v>
                </c:pt>
                <c:pt idx="2616">
                  <c:v>2017.9999999998017</c:v>
                </c:pt>
                <c:pt idx="2617">
                  <c:v>2018.083333333135</c:v>
                </c:pt>
                <c:pt idx="2618">
                  <c:v>2018.1666666664682</c:v>
                </c:pt>
                <c:pt idx="2619">
                  <c:v>2018.2499999998015</c:v>
                </c:pt>
                <c:pt idx="2620">
                  <c:v>2018.3333333331348</c:v>
                </c:pt>
                <c:pt idx="2621">
                  <c:v>2018.416666666468</c:v>
                </c:pt>
                <c:pt idx="2622">
                  <c:v>2018.4999999998013</c:v>
                </c:pt>
                <c:pt idx="2623">
                  <c:v>2018.5833333331345</c:v>
                </c:pt>
                <c:pt idx="2624">
                  <c:v>2018.6666666664678</c:v>
                </c:pt>
                <c:pt idx="2625">
                  <c:v>2018.749999999801</c:v>
                </c:pt>
                <c:pt idx="2626">
                  <c:v>2018.8333333331343</c:v>
                </c:pt>
                <c:pt idx="2627">
                  <c:v>2018.9166666664676</c:v>
                </c:pt>
                <c:pt idx="2628">
                  <c:v>2018.9999999998008</c:v>
                </c:pt>
                <c:pt idx="2629">
                  <c:v>2019.0833333331341</c:v>
                </c:pt>
                <c:pt idx="2630">
                  <c:v>2019.1666666664673</c:v>
                </c:pt>
                <c:pt idx="2631">
                  <c:v>2019.2499999998006</c:v>
                </c:pt>
                <c:pt idx="2632">
                  <c:v>2019.3333333331339</c:v>
                </c:pt>
                <c:pt idx="2633">
                  <c:v>2019.4166666664671</c:v>
                </c:pt>
                <c:pt idx="2634">
                  <c:v>2019.4999999998004</c:v>
                </c:pt>
                <c:pt idx="2635">
                  <c:v>2019.5833333331336</c:v>
                </c:pt>
                <c:pt idx="2636">
                  <c:v>2019.6666666664669</c:v>
                </c:pt>
                <c:pt idx="2637">
                  <c:v>2019.7499999998001</c:v>
                </c:pt>
                <c:pt idx="2638">
                  <c:v>2019.8333333331334</c:v>
                </c:pt>
                <c:pt idx="2639">
                  <c:v>2019.9166666664667</c:v>
                </c:pt>
                <c:pt idx="2640">
                  <c:v>2019.9999999997999</c:v>
                </c:pt>
                <c:pt idx="2641">
                  <c:v>2020.0833333331332</c:v>
                </c:pt>
                <c:pt idx="2642">
                  <c:v>2020.1666666664664</c:v>
                </c:pt>
                <c:pt idx="2643">
                  <c:v>2020.2499999997997</c:v>
                </c:pt>
                <c:pt idx="2644">
                  <c:v>2020.3333333331329</c:v>
                </c:pt>
                <c:pt idx="2645">
                  <c:v>2020.4166666664662</c:v>
                </c:pt>
                <c:pt idx="2646">
                  <c:v>2020.4999999997995</c:v>
                </c:pt>
                <c:pt idx="2647">
                  <c:v>2020.5833333331327</c:v>
                </c:pt>
                <c:pt idx="2648">
                  <c:v>2020.666666666466</c:v>
                </c:pt>
                <c:pt idx="2649">
                  <c:v>2020.7499999997992</c:v>
                </c:pt>
                <c:pt idx="2650">
                  <c:v>2020.8333333331325</c:v>
                </c:pt>
                <c:pt idx="2651">
                  <c:v>2020.9166666664657</c:v>
                </c:pt>
                <c:pt idx="2652">
                  <c:v>2020.999999999799</c:v>
                </c:pt>
                <c:pt idx="2653">
                  <c:v>2021.0833333331323</c:v>
                </c:pt>
                <c:pt idx="2654">
                  <c:v>2021.1666666664655</c:v>
                </c:pt>
                <c:pt idx="2655">
                  <c:v>2021.2499999997988</c:v>
                </c:pt>
                <c:pt idx="2656">
                  <c:v>2021.333333333132</c:v>
                </c:pt>
                <c:pt idx="2657">
                  <c:v>2021.4166666664653</c:v>
                </c:pt>
                <c:pt idx="2658">
                  <c:v>2021.4999999997985</c:v>
                </c:pt>
                <c:pt idx="2659">
                  <c:v>2021.5833333331318</c:v>
                </c:pt>
                <c:pt idx="2660">
                  <c:v>2021.6666666664651</c:v>
                </c:pt>
                <c:pt idx="2661">
                  <c:v>2021.7499999997983</c:v>
                </c:pt>
                <c:pt idx="2662">
                  <c:v>2021.8333333331316</c:v>
                </c:pt>
                <c:pt idx="2663">
                  <c:v>2021.9166666664648</c:v>
                </c:pt>
                <c:pt idx="2664">
                  <c:v>2021.9999999997981</c:v>
                </c:pt>
                <c:pt idx="2665">
                  <c:v>2022.0833333331313</c:v>
                </c:pt>
                <c:pt idx="2666">
                  <c:v>2022.1666666664646</c:v>
                </c:pt>
                <c:pt idx="2667">
                  <c:v>2022.2499999997979</c:v>
                </c:pt>
                <c:pt idx="2668">
                  <c:v>2022.3333333331311</c:v>
                </c:pt>
                <c:pt idx="2669">
                  <c:v>2022.4166666664644</c:v>
                </c:pt>
                <c:pt idx="2670">
                  <c:v>2022.4999999997976</c:v>
                </c:pt>
                <c:pt idx="2671">
                  <c:v>2022.5833333331309</c:v>
                </c:pt>
                <c:pt idx="2672">
                  <c:v>2022.6666666664642</c:v>
                </c:pt>
                <c:pt idx="2673">
                  <c:v>2022.7499999997974</c:v>
                </c:pt>
                <c:pt idx="2674">
                  <c:v>2022.8333333331307</c:v>
                </c:pt>
                <c:pt idx="2675">
                  <c:v>2022.9166666664639</c:v>
                </c:pt>
                <c:pt idx="2676">
                  <c:v>2022.9999999997972</c:v>
                </c:pt>
                <c:pt idx="2677">
                  <c:v>2023.0833333331304</c:v>
                </c:pt>
                <c:pt idx="2678">
                  <c:v>2023.1666666664637</c:v>
                </c:pt>
                <c:pt idx="2679">
                  <c:v>2023.249999999797</c:v>
                </c:pt>
                <c:pt idx="2680">
                  <c:v>2023.3333333331302</c:v>
                </c:pt>
                <c:pt idx="2681">
                  <c:v>2023.4166666664635</c:v>
                </c:pt>
                <c:pt idx="2682">
                  <c:v>2023.4999999997967</c:v>
                </c:pt>
                <c:pt idx="2683">
                  <c:v>2023.58333333313</c:v>
                </c:pt>
                <c:pt idx="2684">
                  <c:v>2023.6666666664632</c:v>
                </c:pt>
                <c:pt idx="2685">
                  <c:v>2023.7499999997965</c:v>
                </c:pt>
                <c:pt idx="2686">
                  <c:v>2023.8333333331298</c:v>
                </c:pt>
                <c:pt idx="2687">
                  <c:v>2023.916666666463</c:v>
                </c:pt>
                <c:pt idx="2688">
                  <c:v>2023.9999999997963</c:v>
                </c:pt>
                <c:pt idx="2689">
                  <c:v>2024.0833333331295</c:v>
                </c:pt>
                <c:pt idx="2690">
                  <c:v>2024.1666666664628</c:v>
                </c:pt>
                <c:pt idx="2691">
                  <c:v>2024.249999999796</c:v>
                </c:pt>
                <c:pt idx="2692">
                  <c:v>2024.3333333331293</c:v>
                </c:pt>
                <c:pt idx="2693">
                  <c:v>2024.4166666664626</c:v>
                </c:pt>
                <c:pt idx="2694">
                  <c:v>2024.4999999997958</c:v>
                </c:pt>
                <c:pt idx="2695">
                  <c:v>2024.5833333331291</c:v>
                </c:pt>
                <c:pt idx="2696">
                  <c:v>2024.6666666664623</c:v>
                </c:pt>
                <c:pt idx="2697">
                  <c:v>2024.7499999997956</c:v>
                </c:pt>
                <c:pt idx="2698">
                  <c:v>2024.8333333331288</c:v>
                </c:pt>
                <c:pt idx="2699">
                  <c:v>2024.9166666664621</c:v>
                </c:pt>
                <c:pt idx="2700">
                  <c:v>2024.9999999997954</c:v>
                </c:pt>
                <c:pt idx="2701">
                  <c:v>2025.0833333331286</c:v>
                </c:pt>
                <c:pt idx="2702">
                  <c:v>2025.1666666664619</c:v>
                </c:pt>
                <c:pt idx="2703">
                  <c:v>2025.2499999997951</c:v>
                </c:pt>
                <c:pt idx="2704">
                  <c:v>2025.3333333331284</c:v>
                </c:pt>
                <c:pt idx="2705">
                  <c:v>2025.4166666664617</c:v>
                </c:pt>
                <c:pt idx="2706">
                  <c:v>2025.4999999997949</c:v>
                </c:pt>
                <c:pt idx="2707">
                  <c:v>2025.5833333331282</c:v>
                </c:pt>
                <c:pt idx="2708">
                  <c:v>2025.6666666664614</c:v>
                </c:pt>
                <c:pt idx="2709">
                  <c:v>2025.7499999997947</c:v>
                </c:pt>
                <c:pt idx="2710">
                  <c:v>2025.8333333331279</c:v>
                </c:pt>
                <c:pt idx="2711">
                  <c:v>2025.9166666664612</c:v>
                </c:pt>
                <c:pt idx="2712">
                  <c:v>2025.9999999997945</c:v>
                </c:pt>
                <c:pt idx="2713">
                  <c:v>2026.0833333331277</c:v>
                </c:pt>
                <c:pt idx="2714">
                  <c:v>2026.166666666461</c:v>
                </c:pt>
                <c:pt idx="2715">
                  <c:v>2026.2499999997942</c:v>
                </c:pt>
                <c:pt idx="2716">
                  <c:v>2026.3333333331275</c:v>
                </c:pt>
                <c:pt idx="2717">
                  <c:v>2026.4166666664607</c:v>
                </c:pt>
                <c:pt idx="2718">
                  <c:v>2026.499999999794</c:v>
                </c:pt>
                <c:pt idx="2719">
                  <c:v>2026.5833333331273</c:v>
                </c:pt>
                <c:pt idx="2720">
                  <c:v>2026.6666666664605</c:v>
                </c:pt>
                <c:pt idx="2721">
                  <c:v>2026.7499999997938</c:v>
                </c:pt>
                <c:pt idx="2722">
                  <c:v>2026.833333333127</c:v>
                </c:pt>
                <c:pt idx="2723">
                  <c:v>2026.9166666664603</c:v>
                </c:pt>
                <c:pt idx="2724">
                  <c:v>2026.9999999997935</c:v>
                </c:pt>
                <c:pt idx="2725">
                  <c:v>2027.0833333331268</c:v>
                </c:pt>
                <c:pt idx="2726">
                  <c:v>2027.1666666664601</c:v>
                </c:pt>
                <c:pt idx="2727">
                  <c:v>2027.2499999997933</c:v>
                </c:pt>
                <c:pt idx="2728">
                  <c:v>2027.3333333331266</c:v>
                </c:pt>
                <c:pt idx="2729">
                  <c:v>2027.4166666664598</c:v>
                </c:pt>
                <c:pt idx="2730">
                  <c:v>2027.4999999997931</c:v>
                </c:pt>
              </c:numCache>
            </c:numRef>
          </c:xVal>
          <c:yVal>
            <c:numRef>
              <c:f>KeelingKurveSeit1800!$C$2:$C$2732</c:f>
              <c:numCache>
                <c:formatCode>General</c:formatCode>
                <c:ptCount val="2731"/>
                <c:pt idx="1903">
                  <c:v>315.36999999999995</c:v>
                </c:pt>
                <c:pt idx="1904">
                  <c:v>315.44833333333332</c:v>
                </c:pt>
                <c:pt idx="1905">
                  <c:v>315.4708333333333</c:v>
                </c:pt>
                <c:pt idx="1906">
                  <c:v>315.5358333333333</c:v>
                </c:pt>
                <c:pt idx="1907">
                  <c:v>315.60916666666668</c:v>
                </c:pt>
                <c:pt idx="1908">
                  <c:v>315.66500000000002</c:v>
                </c:pt>
                <c:pt idx="1909">
                  <c:v>315.65416666666664</c:v>
                </c:pt>
                <c:pt idx="1910">
                  <c:v>315.70666666666665</c:v>
                </c:pt>
                <c:pt idx="1911">
                  <c:v>315.78250000000003</c:v>
                </c:pt>
                <c:pt idx="1912">
                  <c:v>315.90583333333331</c:v>
                </c:pt>
                <c:pt idx="1913">
                  <c:v>315.98166666666668</c:v>
                </c:pt>
                <c:pt idx="1914">
                  <c:v>316.05250000000001</c:v>
                </c:pt>
                <c:pt idx="1915">
                  <c:v>316.09333333333331</c:v>
                </c:pt>
                <c:pt idx="1916">
                  <c:v>316.17083333333329</c:v>
                </c:pt>
                <c:pt idx="1917">
                  <c:v>316.27999999999997</c:v>
                </c:pt>
                <c:pt idx="1918">
                  <c:v>316.42499999999995</c:v>
                </c:pt>
                <c:pt idx="1919">
                  <c:v>316.54416666666663</c:v>
                </c:pt>
                <c:pt idx="1920">
                  <c:v>316.68083333333328</c:v>
                </c:pt>
                <c:pt idx="1921">
                  <c:v>316.77249999999998</c:v>
                </c:pt>
                <c:pt idx="1922">
                  <c:v>316.79999999999995</c:v>
                </c:pt>
                <c:pt idx="1923">
                  <c:v>316.84166666666664</c:v>
                </c:pt>
                <c:pt idx="1924">
                  <c:v>316.85750000000002</c:v>
                </c:pt>
                <c:pt idx="1925">
                  <c:v>316.90833333333336</c:v>
                </c:pt>
                <c:pt idx="1926">
                  <c:v>316.94666666666666</c:v>
                </c:pt>
                <c:pt idx="1927">
                  <c:v>317.0066666666666</c:v>
                </c:pt>
                <c:pt idx="1928">
                  <c:v>317.08666666666664</c:v>
                </c:pt>
                <c:pt idx="1929">
                  <c:v>317.12416666666667</c:v>
                </c:pt>
                <c:pt idx="1930">
                  <c:v>317.16999999999996</c:v>
                </c:pt>
                <c:pt idx="1931">
                  <c:v>317.18583333333328</c:v>
                </c:pt>
                <c:pt idx="1932">
                  <c:v>317.21749999999997</c:v>
                </c:pt>
                <c:pt idx="1933">
                  <c:v>317.29166666666669</c:v>
                </c:pt>
                <c:pt idx="1934">
                  <c:v>317.35999999999996</c:v>
                </c:pt>
                <c:pt idx="1935">
                  <c:v>317.48333333333329</c:v>
                </c:pt>
                <c:pt idx="1936">
                  <c:v>317.57499999999999</c:v>
                </c:pt>
                <c:pt idx="1937">
                  <c:v>317.64333333333337</c:v>
                </c:pt>
                <c:pt idx="1938">
                  <c:v>317.73083333333335</c:v>
                </c:pt>
                <c:pt idx="1939">
                  <c:v>317.80166666666668</c:v>
                </c:pt>
                <c:pt idx="1940">
                  <c:v>317.8966666666667</c:v>
                </c:pt>
                <c:pt idx="1941">
                  <c:v>317.98750000000001</c:v>
                </c:pt>
                <c:pt idx="1942">
                  <c:v>318.02416666666664</c:v>
                </c:pt>
                <c:pt idx="1943">
                  <c:v>318.09499999999997</c:v>
                </c:pt>
                <c:pt idx="1944">
                  <c:v>318.1825</c:v>
                </c:pt>
                <c:pt idx="1945">
                  <c:v>318.23333333333335</c:v>
                </c:pt>
                <c:pt idx="1946">
                  <c:v>318.33750000000003</c:v>
                </c:pt>
                <c:pt idx="1947">
                  <c:v>318.34666666666664</c:v>
                </c:pt>
                <c:pt idx="1948">
                  <c:v>318.39583333333337</c:v>
                </c:pt>
                <c:pt idx="1949">
                  <c:v>318.45333333333332</c:v>
                </c:pt>
                <c:pt idx="1950">
                  <c:v>318.52000000000004</c:v>
                </c:pt>
                <c:pt idx="1951">
                  <c:v>318.56333333333339</c:v>
                </c:pt>
                <c:pt idx="1952">
                  <c:v>318.57833333333332</c:v>
                </c:pt>
                <c:pt idx="1953">
                  <c:v>318.64583333333331</c:v>
                </c:pt>
                <c:pt idx="1954">
                  <c:v>318.7475</c:v>
                </c:pt>
                <c:pt idx="1955">
                  <c:v>318.82</c:v>
                </c:pt>
                <c:pt idx="1956">
                  <c:v>318.83083333333337</c:v>
                </c:pt>
                <c:pt idx="1957">
                  <c:v>318.86166666666662</c:v>
                </c:pt>
                <c:pt idx="1958">
                  <c:v>318.85916666666668</c:v>
                </c:pt>
                <c:pt idx="1959">
                  <c:v>318.90666666666669</c:v>
                </c:pt>
                <c:pt idx="1960">
                  <c:v>318.93833333333339</c:v>
                </c:pt>
                <c:pt idx="1961">
                  <c:v>318.99250000000001</c:v>
                </c:pt>
                <c:pt idx="1962">
                  <c:v>319.06166666666667</c:v>
                </c:pt>
                <c:pt idx="1963">
                  <c:v>319.14250000000004</c:v>
                </c:pt>
                <c:pt idx="1964">
                  <c:v>319.21666666666664</c:v>
                </c:pt>
                <c:pt idx="1965">
                  <c:v>319.25500000000005</c:v>
                </c:pt>
                <c:pt idx="1966">
                  <c:v>319.25583333333333</c:v>
                </c:pt>
                <c:pt idx="1967">
                  <c:v>319.28916666666669</c:v>
                </c:pt>
                <c:pt idx="1968">
                  <c:v>319.34750000000003</c:v>
                </c:pt>
                <c:pt idx="1969">
                  <c:v>319.42416666666662</c:v>
                </c:pt>
                <c:pt idx="1970">
                  <c:v>319.46583333333336</c:v>
                </c:pt>
                <c:pt idx="1971">
                  <c:v>319.53916666666663</c:v>
                </c:pt>
                <c:pt idx="1972">
                  <c:v>319.58999999999997</c:v>
                </c:pt>
                <c:pt idx="1973">
                  <c:v>319.62</c:v>
                </c:pt>
                <c:pt idx="1974">
                  <c:v>319.60916666666668</c:v>
                </c:pt>
                <c:pt idx="1975">
                  <c:v>319.64249999999998</c:v>
                </c:pt>
                <c:pt idx="1976">
                  <c:v>319.65416666666664</c:v>
                </c:pt>
                <c:pt idx="1977">
                  <c:v>319.67916666666662</c:v>
                </c:pt>
                <c:pt idx="1978">
                  <c:v>319.67249999999996</c:v>
                </c:pt>
                <c:pt idx="1979">
                  <c:v>319.67083333333329</c:v>
                </c:pt>
                <c:pt idx="1980">
                  <c:v>319.73499999999996</c:v>
                </c:pt>
                <c:pt idx="1981">
                  <c:v>319.75</c:v>
                </c:pt>
                <c:pt idx="1982">
                  <c:v>319.84250000000003</c:v>
                </c:pt>
                <c:pt idx="1983">
                  <c:v>319.87833333333333</c:v>
                </c:pt>
                <c:pt idx="1984">
                  <c:v>319.97750000000002</c:v>
                </c:pt>
                <c:pt idx="1985">
                  <c:v>320.03666666666669</c:v>
                </c:pt>
                <c:pt idx="1986">
                  <c:v>320.13499999999999</c:v>
                </c:pt>
                <c:pt idx="1987">
                  <c:v>320.23166666666668</c:v>
                </c:pt>
                <c:pt idx="1988">
                  <c:v>320.35666666666663</c:v>
                </c:pt>
                <c:pt idx="1989">
                  <c:v>320.48666666666662</c:v>
                </c:pt>
                <c:pt idx="1990">
                  <c:v>320.64583333333331</c:v>
                </c:pt>
                <c:pt idx="1991">
                  <c:v>320.80249999999995</c:v>
                </c:pt>
                <c:pt idx="1992">
                  <c:v>320.89916666666664</c:v>
                </c:pt>
                <c:pt idx="1993">
                  <c:v>321.02333333333331</c:v>
                </c:pt>
                <c:pt idx="1994">
                  <c:v>321.09166666666664</c:v>
                </c:pt>
                <c:pt idx="1995">
                  <c:v>321.15833333333336</c:v>
                </c:pt>
                <c:pt idx="1996">
                  <c:v>321.23416666666662</c:v>
                </c:pt>
                <c:pt idx="1997">
                  <c:v>321.36749999999995</c:v>
                </c:pt>
                <c:pt idx="1998">
                  <c:v>321.50999999999993</c:v>
                </c:pt>
                <c:pt idx="1999">
                  <c:v>321.58499999999998</c:v>
                </c:pt>
                <c:pt idx="2000">
                  <c:v>321.63833333333332</c:v>
                </c:pt>
                <c:pt idx="2001">
                  <c:v>321.69749999999999</c:v>
                </c:pt>
                <c:pt idx="2002">
                  <c:v>321.77416666666659</c:v>
                </c:pt>
                <c:pt idx="2003">
                  <c:v>321.80250000000001</c:v>
                </c:pt>
                <c:pt idx="2004">
                  <c:v>321.81666666666666</c:v>
                </c:pt>
                <c:pt idx="2005">
                  <c:v>321.86333333333329</c:v>
                </c:pt>
                <c:pt idx="2006">
                  <c:v>321.91416666666669</c:v>
                </c:pt>
                <c:pt idx="2007">
                  <c:v>322.02166666666665</c:v>
                </c:pt>
                <c:pt idx="2008">
                  <c:v>322.10083333333336</c:v>
                </c:pt>
                <c:pt idx="2009">
                  <c:v>322.17916666666667</c:v>
                </c:pt>
                <c:pt idx="2010">
                  <c:v>322.19916666666666</c:v>
                </c:pt>
                <c:pt idx="2011">
                  <c:v>322.25333333333333</c:v>
                </c:pt>
                <c:pt idx="2012">
                  <c:v>322.32499999999999</c:v>
                </c:pt>
                <c:pt idx="2013">
                  <c:v>322.37583333333333</c:v>
                </c:pt>
                <c:pt idx="2014">
                  <c:v>322.42333333333335</c:v>
                </c:pt>
                <c:pt idx="2015">
                  <c:v>322.5291666666667</c:v>
                </c:pt>
                <c:pt idx="2016">
                  <c:v>322.66249999999997</c:v>
                </c:pt>
                <c:pt idx="2017">
                  <c:v>322.76166666666666</c:v>
                </c:pt>
                <c:pt idx="2018">
                  <c:v>322.85166666666663</c:v>
                </c:pt>
                <c:pt idx="2019">
                  <c:v>322.92333333333335</c:v>
                </c:pt>
                <c:pt idx="2020">
                  <c:v>322.97250000000003</c:v>
                </c:pt>
                <c:pt idx="2021">
                  <c:v>323.05</c:v>
                </c:pt>
                <c:pt idx="2022">
                  <c:v>323.16916666666663</c:v>
                </c:pt>
                <c:pt idx="2023">
                  <c:v>323.27416666666664</c:v>
                </c:pt>
                <c:pt idx="2024">
                  <c:v>323.41916666666663</c:v>
                </c:pt>
                <c:pt idx="2025">
                  <c:v>323.55583333333328</c:v>
                </c:pt>
                <c:pt idx="2026">
                  <c:v>323.70666666666665</c:v>
                </c:pt>
                <c:pt idx="2027">
                  <c:v>323.81916666666666</c:v>
                </c:pt>
                <c:pt idx="2028">
                  <c:v>323.9641666666667</c:v>
                </c:pt>
                <c:pt idx="2029">
                  <c:v>324.09333333333331</c:v>
                </c:pt>
                <c:pt idx="2030">
                  <c:v>324.26416666666665</c:v>
                </c:pt>
                <c:pt idx="2031">
                  <c:v>324.39166666666665</c:v>
                </c:pt>
                <c:pt idx="2032">
                  <c:v>324.51916666666665</c:v>
                </c:pt>
                <c:pt idx="2033">
                  <c:v>324.62083333333334</c:v>
                </c:pt>
                <c:pt idx="2034">
                  <c:v>324.70916666666665</c:v>
                </c:pt>
                <c:pt idx="2035">
                  <c:v>324.84083333333336</c:v>
                </c:pt>
                <c:pt idx="2036">
                  <c:v>324.94916666666666</c:v>
                </c:pt>
                <c:pt idx="2037">
                  <c:v>325.07166666666666</c:v>
                </c:pt>
                <c:pt idx="2038">
                  <c:v>325.13</c:v>
                </c:pt>
                <c:pt idx="2039">
                  <c:v>325.20999999999998</c:v>
                </c:pt>
                <c:pt idx="2040">
                  <c:v>325.24833333333333</c:v>
                </c:pt>
                <c:pt idx="2041">
                  <c:v>325.33333333333331</c:v>
                </c:pt>
                <c:pt idx="2042">
                  <c:v>325.39333333333332</c:v>
                </c:pt>
                <c:pt idx="2043">
                  <c:v>325.5</c:v>
                </c:pt>
                <c:pt idx="2044">
                  <c:v>325.59666666666664</c:v>
                </c:pt>
                <c:pt idx="2045">
                  <c:v>325.68166666666667</c:v>
                </c:pt>
                <c:pt idx="2046">
                  <c:v>325.77416666666664</c:v>
                </c:pt>
                <c:pt idx="2047">
                  <c:v>325.83250000000004</c:v>
                </c:pt>
                <c:pt idx="2048">
                  <c:v>325.8533333333333</c:v>
                </c:pt>
                <c:pt idx="2049">
                  <c:v>325.8241666666666</c:v>
                </c:pt>
                <c:pt idx="2050">
                  <c:v>325.89499999999992</c:v>
                </c:pt>
                <c:pt idx="2051">
                  <c:v>325.97000000000003</c:v>
                </c:pt>
                <c:pt idx="2052">
                  <c:v>326.05500000000001</c:v>
                </c:pt>
                <c:pt idx="2053">
                  <c:v>326.11750000000001</c:v>
                </c:pt>
                <c:pt idx="2054">
                  <c:v>326.13916666666665</c:v>
                </c:pt>
                <c:pt idx="2055">
                  <c:v>326.18083333333334</c:v>
                </c:pt>
                <c:pt idx="2056">
                  <c:v>326.24666666666673</c:v>
                </c:pt>
                <c:pt idx="2057">
                  <c:v>326.32</c:v>
                </c:pt>
                <c:pt idx="2058">
                  <c:v>326.37</c:v>
                </c:pt>
                <c:pt idx="2059">
                  <c:v>326.44833333333338</c:v>
                </c:pt>
                <c:pt idx="2060">
                  <c:v>326.49583333333334</c:v>
                </c:pt>
                <c:pt idx="2061">
                  <c:v>326.65750000000003</c:v>
                </c:pt>
                <c:pt idx="2062">
                  <c:v>326.7525</c:v>
                </c:pt>
                <c:pt idx="2063">
                  <c:v>326.79583333333341</c:v>
                </c:pt>
                <c:pt idx="2064">
                  <c:v>326.85250000000002</c:v>
                </c:pt>
                <c:pt idx="2065">
                  <c:v>326.92666666666673</c:v>
                </c:pt>
                <c:pt idx="2066">
                  <c:v>327.05</c:v>
                </c:pt>
                <c:pt idx="2067">
                  <c:v>327.18666666666667</c:v>
                </c:pt>
                <c:pt idx="2068">
                  <c:v>327.32833333333332</c:v>
                </c:pt>
                <c:pt idx="2069">
                  <c:v>327.45666666666665</c:v>
                </c:pt>
                <c:pt idx="2070">
                  <c:v>327.60500000000002</c:v>
                </c:pt>
                <c:pt idx="2071">
                  <c:v>327.76666666666671</c:v>
                </c:pt>
                <c:pt idx="2072">
                  <c:v>327.97916666666669</c:v>
                </c:pt>
                <c:pt idx="2073">
                  <c:v>328.12750000000005</c:v>
                </c:pt>
                <c:pt idx="2074">
                  <c:v>328.32833333333338</c:v>
                </c:pt>
                <c:pt idx="2075">
                  <c:v>328.57666666666671</c:v>
                </c:pt>
                <c:pt idx="2076">
                  <c:v>328.8125</c:v>
                </c:pt>
                <c:pt idx="2077">
                  <c:v>329.06166666666667</c:v>
                </c:pt>
                <c:pt idx="2078">
                  <c:v>329.28500000000003</c:v>
                </c:pt>
                <c:pt idx="2079">
                  <c:v>329.45083333333332</c:v>
                </c:pt>
                <c:pt idx="2080">
                  <c:v>329.59</c:v>
                </c:pt>
                <c:pt idx="2081">
                  <c:v>329.68166666666667</c:v>
                </c:pt>
                <c:pt idx="2082">
                  <c:v>329.74916666666667</c:v>
                </c:pt>
                <c:pt idx="2083">
                  <c:v>329.84416666666669</c:v>
                </c:pt>
                <c:pt idx="2084">
                  <c:v>329.94333333333338</c:v>
                </c:pt>
                <c:pt idx="2085">
                  <c:v>330.03916666666674</c:v>
                </c:pt>
                <c:pt idx="2086">
                  <c:v>330.09833333333336</c:v>
                </c:pt>
                <c:pt idx="2087">
                  <c:v>330.10916666666668</c:v>
                </c:pt>
                <c:pt idx="2088">
                  <c:v>330.12583333333339</c:v>
                </c:pt>
                <c:pt idx="2089">
                  <c:v>330.11250000000001</c:v>
                </c:pt>
                <c:pt idx="2090">
                  <c:v>330.09666666666664</c:v>
                </c:pt>
                <c:pt idx="2091">
                  <c:v>330.10416666666669</c:v>
                </c:pt>
                <c:pt idx="2092">
                  <c:v>330.11583333333334</c:v>
                </c:pt>
                <c:pt idx="2093">
                  <c:v>330.19333333333333</c:v>
                </c:pt>
                <c:pt idx="2094">
                  <c:v>330.30749999999995</c:v>
                </c:pt>
                <c:pt idx="2095">
                  <c:v>330.36999999999995</c:v>
                </c:pt>
                <c:pt idx="2096">
                  <c:v>330.40749999999997</c:v>
                </c:pt>
                <c:pt idx="2097">
                  <c:v>330.44583333333338</c:v>
                </c:pt>
                <c:pt idx="2098">
                  <c:v>330.50916666666666</c:v>
                </c:pt>
                <c:pt idx="2099">
                  <c:v>330.61083333333335</c:v>
                </c:pt>
                <c:pt idx="2100">
                  <c:v>330.68583333333328</c:v>
                </c:pt>
                <c:pt idx="2101">
                  <c:v>330.7525</c:v>
                </c:pt>
                <c:pt idx="2102">
                  <c:v>330.84916666666663</c:v>
                </c:pt>
                <c:pt idx="2103">
                  <c:v>330.93916666666667</c:v>
                </c:pt>
                <c:pt idx="2104">
                  <c:v>331.02833333333331</c:v>
                </c:pt>
                <c:pt idx="2105">
                  <c:v>331.12666666666672</c:v>
                </c:pt>
                <c:pt idx="2106">
                  <c:v>331.19583333333333</c:v>
                </c:pt>
                <c:pt idx="2107">
                  <c:v>331.30250000000001</c:v>
                </c:pt>
                <c:pt idx="2108">
                  <c:v>331.42083333333341</c:v>
                </c:pt>
                <c:pt idx="2109">
                  <c:v>331.55666666666667</c:v>
                </c:pt>
                <c:pt idx="2110">
                  <c:v>331.62083333333339</c:v>
                </c:pt>
                <c:pt idx="2111">
                  <c:v>331.66666666666674</c:v>
                </c:pt>
                <c:pt idx="2112">
                  <c:v>331.75916666666672</c:v>
                </c:pt>
                <c:pt idx="2113">
                  <c:v>331.82000000000005</c:v>
                </c:pt>
                <c:pt idx="2114">
                  <c:v>331.85916666666668</c:v>
                </c:pt>
                <c:pt idx="2115">
                  <c:v>331.88916666666665</c:v>
                </c:pt>
                <c:pt idx="2116">
                  <c:v>331.95416666666665</c:v>
                </c:pt>
                <c:pt idx="2117">
                  <c:v>332.02583333333331</c:v>
                </c:pt>
                <c:pt idx="2118">
                  <c:v>332.11916666666667</c:v>
                </c:pt>
                <c:pt idx="2119">
                  <c:v>332.15499999999992</c:v>
                </c:pt>
                <c:pt idx="2120">
                  <c:v>332.2883333333333</c:v>
                </c:pt>
                <c:pt idx="2121">
                  <c:v>332.40499999999997</c:v>
                </c:pt>
                <c:pt idx="2122">
                  <c:v>332.58916666666664</c:v>
                </c:pt>
                <c:pt idx="2123">
                  <c:v>332.77249999999998</c:v>
                </c:pt>
                <c:pt idx="2124">
                  <c:v>332.92333333333329</c:v>
                </c:pt>
                <c:pt idx="2125">
                  <c:v>333.08</c:v>
                </c:pt>
                <c:pt idx="2126">
                  <c:v>333.27416666666664</c:v>
                </c:pt>
                <c:pt idx="2127">
                  <c:v>333.48749999999995</c:v>
                </c:pt>
                <c:pt idx="2128">
                  <c:v>333.67916666666662</c:v>
                </c:pt>
                <c:pt idx="2129">
                  <c:v>333.84416666666664</c:v>
                </c:pt>
                <c:pt idx="2130">
                  <c:v>334.03250000000003</c:v>
                </c:pt>
                <c:pt idx="2131">
                  <c:v>334.20666666666671</c:v>
                </c:pt>
                <c:pt idx="2132">
                  <c:v>334.34833333333336</c:v>
                </c:pt>
                <c:pt idx="2133">
                  <c:v>334.47750000000002</c:v>
                </c:pt>
                <c:pt idx="2134">
                  <c:v>334.56833333333333</c:v>
                </c:pt>
                <c:pt idx="2135">
                  <c:v>334.72166666666664</c:v>
                </c:pt>
                <c:pt idx="2136">
                  <c:v>334.85583333333335</c:v>
                </c:pt>
                <c:pt idx="2137">
                  <c:v>335.01083333333332</c:v>
                </c:pt>
                <c:pt idx="2138">
                  <c:v>335.1</c:v>
                </c:pt>
                <c:pt idx="2139">
                  <c:v>335.19750000000005</c:v>
                </c:pt>
                <c:pt idx="2140">
                  <c:v>335.30583333333334</c:v>
                </c:pt>
                <c:pt idx="2141">
                  <c:v>335.41499999999996</c:v>
                </c:pt>
                <c:pt idx="2142">
                  <c:v>335.51499999999999</c:v>
                </c:pt>
                <c:pt idx="2143">
                  <c:v>335.63416666666666</c:v>
                </c:pt>
                <c:pt idx="2144">
                  <c:v>335.76833333333332</c:v>
                </c:pt>
                <c:pt idx="2145">
                  <c:v>335.86250000000001</c:v>
                </c:pt>
                <c:pt idx="2146">
                  <c:v>335.96416666666664</c:v>
                </c:pt>
                <c:pt idx="2147">
                  <c:v>336.06833333333338</c:v>
                </c:pt>
                <c:pt idx="2148">
                  <c:v>336.15500000000003</c:v>
                </c:pt>
                <c:pt idx="2149">
                  <c:v>336.26333333333338</c:v>
                </c:pt>
                <c:pt idx="2150">
                  <c:v>336.39750000000009</c:v>
                </c:pt>
                <c:pt idx="2151">
                  <c:v>336.54666666666668</c:v>
                </c:pt>
                <c:pt idx="2152">
                  <c:v>336.67666666666668</c:v>
                </c:pt>
                <c:pt idx="2153">
                  <c:v>336.83500000000004</c:v>
                </c:pt>
                <c:pt idx="2154">
                  <c:v>336.98166666666668</c:v>
                </c:pt>
                <c:pt idx="2155">
                  <c:v>337.11916666666667</c:v>
                </c:pt>
                <c:pt idx="2156">
                  <c:v>337.26916666666671</c:v>
                </c:pt>
                <c:pt idx="2157">
                  <c:v>337.44499999999999</c:v>
                </c:pt>
                <c:pt idx="2158">
                  <c:v>337.62916666666666</c:v>
                </c:pt>
                <c:pt idx="2159">
                  <c:v>337.80416666666667</c:v>
                </c:pt>
                <c:pt idx="2160">
                  <c:v>337.96333333333331</c:v>
                </c:pt>
                <c:pt idx="2161">
                  <c:v>338.12583333333328</c:v>
                </c:pt>
                <c:pt idx="2162">
                  <c:v>338.31583333333327</c:v>
                </c:pt>
                <c:pt idx="2163">
                  <c:v>338.47416666666663</c:v>
                </c:pt>
                <c:pt idx="2164">
                  <c:v>338.63916666666665</c:v>
                </c:pt>
                <c:pt idx="2165">
                  <c:v>338.76249999999999</c:v>
                </c:pt>
                <c:pt idx="2166">
                  <c:v>338.87833333333333</c:v>
                </c:pt>
                <c:pt idx="2167">
                  <c:v>339.06250000000006</c:v>
                </c:pt>
                <c:pt idx="2168">
                  <c:v>339.19250000000005</c:v>
                </c:pt>
                <c:pt idx="2169">
                  <c:v>339.33166666666671</c:v>
                </c:pt>
                <c:pt idx="2170">
                  <c:v>339.4641666666667</c:v>
                </c:pt>
                <c:pt idx="2171">
                  <c:v>339.5625</c:v>
                </c:pt>
                <c:pt idx="2172">
                  <c:v>339.67666666666668</c:v>
                </c:pt>
                <c:pt idx="2173">
                  <c:v>339.74416666666667</c:v>
                </c:pt>
                <c:pt idx="2174">
                  <c:v>339.80249999999995</c:v>
                </c:pt>
                <c:pt idx="2175">
                  <c:v>339.87833333333333</c:v>
                </c:pt>
                <c:pt idx="2176">
                  <c:v>339.98416666666668</c:v>
                </c:pt>
                <c:pt idx="2177">
                  <c:v>340.11916666666667</c:v>
                </c:pt>
                <c:pt idx="2178">
                  <c:v>340.25583333333333</c:v>
                </c:pt>
                <c:pt idx="2179">
                  <c:v>340.35666666666663</c:v>
                </c:pt>
                <c:pt idx="2180">
                  <c:v>340.45249999999993</c:v>
                </c:pt>
                <c:pt idx="2181">
                  <c:v>340.56583333333333</c:v>
                </c:pt>
                <c:pt idx="2182">
                  <c:v>340.70999999999992</c:v>
                </c:pt>
                <c:pt idx="2183">
                  <c:v>340.82166666666666</c:v>
                </c:pt>
                <c:pt idx="2184">
                  <c:v>340.95500000000004</c:v>
                </c:pt>
                <c:pt idx="2185">
                  <c:v>341.10166666666669</c:v>
                </c:pt>
                <c:pt idx="2186">
                  <c:v>341.22</c:v>
                </c:pt>
                <c:pt idx="2187">
                  <c:v>341.33333333333331</c:v>
                </c:pt>
                <c:pt idx="2188">
                  <c:v>341.40583333333331</c:v>
                </c:pt>
                <c:pt idx="2189">
                  <c:v>341.4783333333333</c:v>
                </c:pt>
                <c:pt idx="2190">
                  <c:v>341.53166666666669</c:v>
                </c:pt>
                <c:pt idx="2191">
                  <c:v>341.61666666666673</c:v>
                </c:pt>
                <c:pt idx="2192">
                  <c:v>341.66583333333341</c:v>
                </c:pt>
                <c:pt idx="2193">
                  <c:v>341.7858333333333</c:v>
                </c:pt>
                <c:pt idx="2194">
                  <c:v>341.90000000000003</c:v>
                </c:pt>
                <c:pt idx="2195">
                  <c:v>342.05666666666667</c:v>
                </c:pt>
                <c:pt idx="2196">
                  <c:v>342.21499999999997</c:v>
                </c:pt>
                <c:pt idx="2197">
                  <c:v>342.40416666666664</c:v>
                </c:pt>
                <c:pt idx="2198">
                  <c:v>342.57833333333332</c:v>
                </c:pt>
                <c:pt idx="2199">
                  <c:v>342.75499999999994</c:v>
                </c:pt>
                <c:pt idx="2200">
                  <c:v>342.95083333333332</c:v>
                </c:pt>
                <c:pt idx="2201">
                  <c:v>343.15249999999992</c:v>
                </c:pt>
                <c:pt idx="2202">
                  <c:v>343.37249999999995</c:v>
                </c:pt>
                <c:pt idx="2203">
                  <c:v>343.55083333333329</c:v>
                </c:pt>
                <c:pt idx="2204">
                  <c:v>343.74333333333334</c:v>
                </c:pt>
                <c:pt idx="2205">
                  <c:v>343.9083333333333</c:v>
                </c:pt>
                <c:pt idx="2206">
                  <c:v>344.04416666666663</c:v>
                </c:pt>
                <c:pt idx="2207">
                  <c:v>344.16083333333336</c:v>
                </c:pt>
                <c:pt idx="2208">
                  <c:v>344.2833333333333</c:v>
                </c:pt>
                <c:pt idx="2209">
                  <c:v>344.38583333333332</c:v>
                </c:pt>
                <c:pt idx="2210">
                  <c:v>344.48</c:v>
                </c:pt>
                <c:pt idx="2211">
                  <c:v>344.59083333333336</c:v>
                </c:pt>
                <c:pt idx="2212">
                  <c:v>344.71749999999997</c:v>
                </c:pt>
                <c:pt idx="2213">
                  <c:v>344.86750000000001</c:v>
                </c:pt>
                <c:pt idx="2214">
                  <c:v>344.97333333333336</c:v>
                </c:pt>
                <c:pt idx="2215">
                  <c:v>345.09750000000003</c:v>
                </c:pt>
                <c:pt idx="2216">
                  <c:v>345.2833333333333</c:v>
                </c:pt>
                <c:pt idx="2217">
                  <c:v>345.38999999999993</c:v>
                </c:pt>
                <c:pt idx="2218">
                  <c:v>345.51583333333332</c:v>
                </c:pt>
                <c:pt idx="2219">
                  <c:v>345.63999999999993</c:v>
                </c:pt>
                <c:pt idx="2220">
                  <c:v>345.73250000000002</c:v>
                </c:pt>
                <c:pt idx="2221">
                  <c:v>345.85916666666668</c:v>
                </c:pt>
                <c:pt idx="2222">
                  <c:v>346.01583333333338</c:v>
                </c:pt>
                <c:pt idx="2223">
                  <c:v>346.1400000000001</c:v>
                </c:pt>
                <c:pt idx="2224">
                  <c:v>346.25833333333338</c:v>
                </c:pt>
                <c:pt idx="2225">
                  <c:v>346.35166666666669</c:v>
                </c:pt>
                <c:pt idx="2226">
                  <c:v>346.46</c:v>
                </c:pt>
                <c:pt idx="2227">
                  <c:v>346.54916666666668</c:v>
                </c:pt>
                <c:pt idx="2228">
                  <c:v>346.57750000000004</c:v>
                </c:pt>
                <c:pt idx="2229">
                  <c:v>346.67750000000001</c:v>
                </c:pt>
                <c:pt idx="2230">
                  <c:v>346.78083333333342</c:v>
                </c:pt>
                <c:pt idx="2231">
                  <c:v>346.89166666666665</c:v>
                </c:pt>
                <c:pt idx="2232">
                  <c:v>347.00416666666666</c:v>
                </c:pt>
                <c:pt idx="2233">
                  <c:v>347.08</c:v>
                </c:pt>
                <c:pt idx="2234">
                  <c:v>347.2475</c:v>
                </c:pt>
                <c:pt idx="2235">
                  <c:v>347.37000000000006</c:v>
                </c:pt>
                <c:pt idx="2236">
                  <c:v>347.49416666666667</c:v>
                </c:pt>
                <c:pt idx="2237">
                  <c:v>347.60750000000007</c:v>
                </c:pt>
                <c:pt idx="2238">
                  <c:v>347.77000000000004</c:v>
                </c:pt>
                <c:pt idx="2239">
                  <c:v>347.89000000000004</c:v>
                </c:pt>
                <c:pt idx="2240">
                  <c:v>348.02000000000004</c:v>
                </c:pt>
                <c:pt idx="2241">
                  <c:v>348.14833333333337</c:v>
                </c:pt>
                <c:pt idx="2242">
                  <c:v>348.28416666666664</c:v>
                </c:pt>
                <c:pt idx="2243">
                  <c:v>348.41750000000002</c:v>
                </c:pt>
                <c:pt idx="2244">
                  <c:v>348.58083333333337</c:v>
                </c:pt>
                <c:pt idx="2245">
                  <c:v>348.75</c:v>
                </c:pt>
                <c:pt idx="2246">
                  <c:v>348.84833333333336</c:v>
                </c:pt>
                <c:pt idx="2247">
                  <c:v>349.00666666666666</c:v>
                </c:pt>
                <c:pt idx="2248">
                  <c:v>349.16166666666663</c:v>
                </c:pt>
                <c:pt idx="2249">
                  <c:v>349.31166666666667</c:v>
                </c:pt>
                <c:pt idx="2250">
                  <c:v>349.46</c:v>
                </c:pt>
                <c:pt idx="2251">
                  <c:v>349.69166666666661</c:v>
                </c:pt>
                <c:pt idx="2252">
                  <c:v>349.9158333333333</c:v>
                </c:pt>
                <c:pt idx="2253">
                  <c:v>350.10500000000002</c:v>
                </c:pt>
                <c:pt idx="2254">
                  <c:v>350.28833333333341</c:v>
                </c:pt>
                <c:pt idx="2255">
                  <c:v>350.47999999999996</c:v>
                </c:pt>
                <c:pt idx="2256">
                  <c:v>350.69583333333327</c:v>
                </c:pt>
                <c:pt idx="2257">
                  <c:v>350.88666666666671</c:v>
                </c:pt>
                <c:pt idx="2258">
                  <c:v>351.07916666666671</c:v>
                </c:pt>
                <c:pt idx="2259">
                  <c:v>351.3</c:v>
                </c:pt>
                <c:pt idx="2260">
                  <c:v>351.49500000000006</c:v>
                </c:pt>
                <c:pt idx="2261">
                  <c:v>351.69000000000005</c:v>
                </c:pt>
                <c:pt idx="2262">
                  <c:v>351.90333333333336</c:v>
                </c:pt>
                <c:pt idx="2263">
                  <c:v>352.04749999999996</c:v>
                </c:pt>
                <c:pt idx="2264">
                  <c:v>352.17916666666662</c:v>
                </c:pt>
                <c:pt idx="2265">
                  <c:v>352.34999999999997</c:v>
                </c:pt>
                <c:pt idx="2266">
                  <c:v>352.48333333333335</c:v>
                </c:pt>
                <c:pt idx="2267">
                  <c:v>352.61333333333329</c:v>
                </c:pt>
                <c:pt idx="2268">
                  <c:v>352.71749999999997</c:v>
                </c:pt>
                <c:pt idx="2269">
                  <c:v>352.83</c:v>
                </c:pt>
                <c:pt idx="2270">
                  <c:v>352.92333333333335</c:v>
                </c:pt>
                <c:pt idx="2271">
                  <c:v>353.00333333333339</c:v>
                </c:pt>
                <c:pt idx="2272">
                  <c:v>353.09750000000003</c:v>
                </c:pt>
                <c:pt idx="2273">
                  <c:v>353.2050000000001</c:v>
                </c:pt>
                <c:pt idx="2274">
                  <c:v>353.27083333333331</c:v>
                </c:pt>
                <c:pt idx="2275">
                  <c:v>353.41</c:v>
                </c:pt>
                <c:pt idx="2276">
                  <c:v>353.54916666666668</c:v>
                </c:pt>
                <c:pt idx="2277">
                  <c:v>353.60416666666669</c:v>
                </c:pt>
                <c:pt idx="2278">
                  <c:v>353.7233333333333</c:v>
                </c:pt>
                <c:pt idx="2279">
                  <c:v>353.80250000000001</c:v>
                </c:pt>
                <c:pt idx="2280">
                  <c:v>353.8725</c:v>
                </c:pt>
                <c:pt idx="2281">
                  <c:v>353.97416666666669</c:v>
                </c:pt>
                <c:pt idx="2282">
                  <c:v>354.08166666666665</c:v>
                </c:pt>
                <c:pt idx="2283">
                  <c:v>354.19499999999999</c:v>
                </c:pt>
                <c:pt idx="2284">
                  <c:v>354.32750000000004</c:v>
                </c:pt>
                <c:pt idx="2285">
                  <c:v>354.45250000000004</c:v>
                </c:pt>
                <c:pt idx="2286">
                  <c:v>354.54166666666669</c:v>
                </c:pt>
                <c:pt idx="2287">
                  <c:v>354.60166666666663</c:v>
                </c:pt>
                <c:pt idx="2288">
                  <c:v>354.73333333333335</c:v>
                </c:pt>
                <c:pt idx="2289">
                  <c:v>354.93249999999995</c:v>
                </c:pt>
                <c:pt idx="2290">
                  <c:v>355.08666666666659</c:v>
                </c:pt>
                <c:pt idx="2291">
                  <c:v>355.23999999999995</c:v>
                </c:pt>
                <c:pt idx="2292">
                  <c:v>355.35750000000002</c:v>
                </c:pt>
                <c:pt idx="2293">
                  <c:v>355.43333333333339</c:v>
                </c:pt>
                <c:pt idx="2294">
                  <c:v>355.51333333333338</c:v>
                </c:pt>
                <c:pt idx="2295">
                  <c:v>355.57500000000005</c:v>
                </c:pt>
                <c:pt idx="2296">
                  <c:v>355.63749999999999</c:v>
                </c:pt>
                <c:pt idx="2297">
                  <c:v>355.70416666666665</c:v>
                </c:pt>
                <c:pt idx="2298">
                  <c:v>355.82166666666672</c:v>
                </c:pt>
                <c:pt idx="2299">
                  <c:v>355.9375</c:v>
                </c:pt>
                <c:pt idx="2300">
                  <c:v>355.99083333333334</c:v>
                </c:pt>
                <c:pt idx="2301">
                  <c:v>356.02833333333336</c:v>
                </c:pt>
                <c:pt idx="2302">
                  <c:v>356.06833333333338</c:v>
                </c:pt>
                <c:pt idx="2303">
                  <c:v>356.16916666666663</c:v>
                </c:pt>
                <c:pt idx="2304">
                  <c:v>356.24000000000007</c:v>
                </c:pt>
                <c:pt idx="2305">
                  <c:v>356.32499999999999</c:v>
                </c:pt>
                <c:pt idx="2306">
                  <c:v>356.38083333333338</c:v>
                </c:pt>
                <c:pt idx="2307">
                  <c:v>356.46250000000003</c:v>
                </c:pt>
                <c:pt idx="2308">
                  <c:v>356.50666666666666</c:v>
                </c:pt>
                <c:pt idx="2309">
                  <c:v>356.54583333333335</c:v>
                </c:pt>
                <c:pt idx="2310">
                  <c:v>356.60916666666668</c:v>
                </c:pt>
                <c:pt idx="2311">
                  <c:v>356.62666666666672</c:v>
                </c:pt>
                <c:pt idx="2312">
                  <c:v>356.67833333333328</c:v>
                </c:pt>
                <c:pt idx="2313">
                  <c:v>356.69250000000005</c:v>
                </c:pt>
                <c:pt idx="2314">
                  <c:v>356.74166666666662</c:v>
                </c:pt>
                <c:pt idx="2315">
                  <c:v>356.75833333333338</c:v>
                </c:pt>
                <c:pt idx="2316">
                  <c:v>356.78333333333336</c:v>
                </c:pt>
                <c:pt idx="2317">
                  <c:v>356.84750000000003</c:v>
                </c:pt>
                <c:pt idx="2318">
                  <c:v>356.94166666666666</c:v>
                </c:pt>
                <c:pt idx="2319">
                  <c:v>357.01</c:v>
                </c:pt>
                <c:pt idx="2320">
                  <c:v>357.10249999999996</c:v>
                </c:pt>
                <c:pt idx="2321">
                  <c:v>357.21499999999992</c:v>
                </c:pt>
                <c:pt idx="2322">
                  <c:v>357.31999999999994</c:v>
                </c:pt>
                <c:pt idx="2323">
                  <c:v>357.45499999999998</c:v>
                </c:pt>
                <c:pt idx="2324">
                  <c:v>357.58166666666665</c:v>
                </c:pt>
                <c:pt idx="2325">
                  <c:v>357.74583333333334</c:v>
                </c:pt>
                <c:pt idx="2326">
                  <c:v>357.86916666666667</c:v>
                </c:pt>
                <c:pt idx="2327">
                  <c:v>357.97749999999996</c:v>
                </c:pt>
                <c:pt idx="2328">
                  <c:v>358.14916666666664</c:v>
                </c:pt>
                <c:pt idx="2329">
                  <c:v>358.30166666666668</c:v>
                </c:pt>
                <c:pt idx="2330">
                  <c:v>358.44499999999999</c:v>
                </c:pt>
                <c:pt idx="2331">
                  <c:v>358.60999999999996</c:v>
                </c:pt>
                <c:pt idx="2332">
                  <c:v>358.78666666666669</c:v>
                </c:pt>
                <c:pt idx="2333">
                  <c:v>358.95916666666676</c:v>
                </c:pt>
                <c:pt idx="2334">
                  <c:v>359.09916666666669</c:v>
                </c:pt>
                <c:pt idx="2335">
                  <c:v>359.26249999999999</c:v>
                </c:pt>
                <c:pt idx="2336">
                  <c:v>359.41833333333335</c:v>
                </c:pt>
                <c:pt idx="2337">
                  <c:v>359.59166666666664</c:v>
                </c:pt>
                <c:pt idx="2338">
                  <c:v>359.76250000000005</c:v>
                </c:pt>
                <c:pt idx="2339">
                  <c:v>359.96166666666664</c:v>
                </c:pt>
                <c:pt idx="2340">
                  <c:v>360.15083333333331</c:v>
                </c:pt>
                <c:pt idx="2341">
                  <c:v>360.29583333333329</c:v>
                </c:pt>
                <c:pt idx="2342">
                  <c:v>360.50083333333328</c:v>
                </c:pt>
                <c:pt idx="2343">
                  <c:v>360.66166666666663</c:v>
                </c:pt>
                <c:pt idx="2344">
                  <c:v>360.82499999999999</c:v>
                </c:pt>
                <c:pt idx="2345">
                  <c:v>360.96833333333331</c:v>
                </c:pt>
                <c:pt idx="2346">
                  <c:v>361.14833333333331</c:v>
                </c:pt>
                <c:pt idx="2347">
                  <c:v>361.34500000000003</c:v>
                </c:pt>
                <c:pt idx="2348">
                  <c:v>361.53666666666663</c:v>
                </c:pt>
                <c:pt idx="2349">
                  <c:v>361.64083333333332</c:v>
                </c:pt>
                <c:pt idx="2350">
                  <c:v>361.75916666666672</c:v>
                </c:pt>
                <c:pt idx="2351">
                  <c:v>361.90333333333336</c:v>
                </c:pt>
                <c:pt idx="2352">
                  <c:v>362.0625</c:v>
                </c:pt>
                <c:pt idx="2353">
                  <c:v>362.2475</c:v>
                </c:pt>
                <c:pt idx="2354">
                  <c:v>362.36166666666668</c:v>
                </c:pt>
                <c:pt idx="2355">
                  <c:v>362.49333333333334</c:v>
                </c:pt>
                <c:pt idx="2356">
                  <c:v>362.61250000000001</c:v>
                </c:pt>
                <c:pt idx="2357">
                  <c:v>362.7433333333334</c:v>
                </c:pt>
                <c:pt idx="2358">
                  <c:v>362.83</c:v>
                </c:pt>
                <c:pt idx="2359">
                  <c:v>362.90083333333337</c:v>
                </c:pt>
                <c:pt idx="2360">
                  <c:v>362.93166666666662</c:v>
                </c:pt>
                <c:pt idx="2361">
                  <c:v>363.08166666666671</c:v>
                </c:pt>
                <c:pt idx="2362">
                  <c:v>363.20833333333331</c:v>
                </c:pt>
                <c:pt idx="2363">
                  <c:v>363.26416666666665</c:v>
                </c:pt>
                <c:pt idx="2364">
                  <c:v>363.32833333333338</c:v>
                </c:pt>
                <c:pt idx="2365">
                  <c:v>363.39916666666664</c:v>
                </c:pt>
                <c:pt idx="2366">
                  <c:v>363.46166666666664</c:v>
                </c:pt>
                <c:pt idx="2367">
                  <c:v>363.56583333333339</c:v>
                </c:pt>
                <c:pt idx="2368">
                  <c:v>363.7</c:v>
                </c:pt>
                <c:pt idx="2369">
                  <c:v>363.87666666666672</c:v>
                </c:pt>
                <c:pt idx="2370">
                  <c:v>364.05583333333334</c:v>
                </c:pt>
                <c:pt idx="2371">
                  <c:v>364.21333333333331</c:v>
                </c:pt>
                <c:pt idx="2372">
                  <c:v>364.43916666666661</c:v>
                </c:pt>
                <c:pt idx="2373">
                  <c:v>364.63083333333338</c:v>
                </c:pt>
                <c:pt idx="2374">
                  <c:v>364.86333333333329</c:v>
                </c:pt>
                <c:pt idx="2375">
                  <c:v>365.1466666666667</c:v>
                </c:pt>
                <c:pt idx="2376">
                  <c:v>365.44000000000005</c:v>
                </c:pt>
                <c:pt idx="2377">
                  <c:v>365.74833333333339</c:v>
                </c:pt>
                <c:pt idx="2378">
                  <c:v>366.05833333333334</c:v>
                </c:pt>
                <c:pt idx="2379">
                  <c:v>366.35583333333335</c:v>
                </c:pt>
                <c:pt idx="2380">
                  <c:v>366.60750000000002</c:v>
                </c:pt>
                <c:pt idx="2381">
                  <c:v>366.84</c:v>
                </c:pt>
                <c:pt idx="2382">
                  <c:v>367.08666666666664</c:v>
                </c:pt>
                <c:pt idx="2383">
                  <c:v>367.35166666666669</c:v>
                </c:pt>
                <c:pt idx="2384">
                  <c:v>367.55833333333334</c:v>
                </c:pt>
                <c:pt idx="2385">
                  <c:v>367.75500000000005</c:v>
                </c:pt>
                <c:pt idx="2386">
                  <c:v>367.88500000000005</c:v>
                </c:pt>
                <c:pt idx="2387">
                  <c:v>367.99583333333334</c:v>
                </c:pt>
                <c:pt idx="2388">
                  <c:v>368.13166666666666</c:v>
                </c:pt>
                <c:pt idx="2389">
                  <c:v>368.21166666666676</c:v>
                </c:pt>
                <c:pt idx="2390">
                  <c:v>368.27749999999997</c:v>
                </c:pt>
                <c:pt idx="2391">
                  <c:v>368.35916666666662</c:v>
                </c:pt>
                <c:pt idx="2392">
                  <c:v>368.46</c:v>
                </c:pt>
                <c:pt idx="2393">
                  <c:v>368.53999999999996</c:v>
                </c:pt>
                <c:pt idx="2394">
                  <c:v>368.63166666666666</c:v>
                </c:pt>
                <c:pt idx="2395">
                  <c:v>368.66750000000002</c:v>
                </c:pt>
                <c:pt idx="2396">
                  <c:v>368.74333333333334</c:v>
                </c:pt>
                <c:pt idx="2397">
                  <c:v>368.8125</c:v>
                </c:pt>
                <c:pt idx="2398">
                  <c:v>368.86416666666668</c:v>
                </c:pt>
                <c:pt idx="2399">
                  <c:v>368.98166666666663</c:v>
                </c:pt>
                <c:pt idx="2400">
                  <c:v>369.01583333333338</c:v>
                </c:pt>
                <c:pt idx="2401">
                  <c:v>369.11666666666662</c:v>
                </c:pt>
                <c:pt idx="2402">
                  <c:v>369.29999999999995</c:v>
                </c:pt>
                <c:pt idx="2403">
                  <c:v>369.43833333333328</c:v>
                </c:pt>
                <c:pt idx="2404">
                  <c:v>369.57583333333332</c:v>
                </c:pt>
                <c:pt idx="2405">
                  <c:v>369.70666666666665</c:v>
                </c:pt>
                <c:pt idx="2406">
                  <c:v>369.81583333333333</c:v>
                </c:pt>
                <c:pt idx="2407">
                  <c:v>369.98083333333329</c:v>
                </c:pt>
                <c:pt idx="2408">
                  <c:v>370.13749999999999</c:v>
                </c:pt>
                <c:pt idx="2409">
                  <c:v>370.26833333333337</c:v>
                </c:pt>
                <c:pt idx="2410">
                  <c:v>370.4591666666667</c:v>
                </c:pt>
                <c:pt idx="2411">
                  <c:v>370.58666666666664</c:v>
                </c:pt>
                <c:pt idx="2412">
                  <c:v>370.72499999999997</c:v>
                </c:pt>
                <c:pt idx="2413">
                  <c:v>370.85083333333336</c:v>
                </c:pt>
                <c:pt idx="2414">
                  <c:v>370.95</c:v>
                </c:pt>
                <c:pt idx="2415">
                  <c:v>371.06916666666666</c:v>
                </c:pt>
                <c:pt idx="2416">
                  <c:v>371.18666666666667</c:v>
                </c:pt>
                <c:pt idx="2417">
                  <c:v>371.31916666666666</c:v>
                </c:pt>
                <c:pt idx="2418">
                  <c:v>371.48083333333329</c:v>
                </c:pt>
                <c:pt idx="2419">
                  <c:v>371.62083333333339</c:v>
                </c:pt>
                <c:pt idx="2420">
                  <c:v>371.76</c:v>
                </c:pt>
                <c:pt idx="2421">
                  <c:v>371.89666666666659</c:v>
                </c:pt>
                <c:pt idx="2422">
                  <c:v>372.05500000000001</c:v>
                </c:pt>
                <c:pt idx="2423">
                  <c:v>372.24583333333334</c:v>
                </c:pt>
                <c:pt idx="2424">
                  <c:v>372.45250000000004</c:v>
                </c:pt>
                <c:pt idx="2425">
                  <c:v>372.64000000000004</c:v>
                </c:pt>
                <c:pt idx="2426">
                  <c:v>372.85500000000002</c:v>
                </c:pt>
                <c:pt idx="2427">
                  <c:v>373.03166666666658</c:v>
                </c:pt>
                <c:pt idx="2428">
                  <c:v>373.23916666666673</c:v>
                </c:pt>
                <c:pt idx="2429">
                  <c:v>373.45250000000004</c:v>
                </c:pt>
                <c:pt idx="2430">
                  <c:v>373.64999999999992</c:v>
                </c:pt>
                <c:pt idx="2431">
                  <c:v>373.85416666666669</c:v>
                </c:pt>
                <c:pt idx="2432">
                  <c:v>374.04916666666668</c:v>
                </c:pt>
                <c:pt idx="2433">
                  <c:v>374.2766666666667</c:v>
                </c:pt>
                <c:pt idx="2434">
                  <c:v>374.51416666666665</c:v>
                </c:pt>
                <c:pt idx="2435">
                  <c:v>374.74500000000006</c:v>
                </c:pt>
                <c:pt idx="2436">
                  <c:v>374.97166666666675</c:v>
                </c:pt>
                <c:pt idx="2437">
                  <c:v>375.18333333333334</c:v>
                </c:pt>
                <c:pt idx="2438">
                  <c:v>375.38499999999999</c:v>
                </c:pt>
                <c:pt idx="2439">
                  <c:v>375.60000000000008</c:v>
                </c:pt>
                <c:pt idx="2440">
                  <c:v>375.8008333333334</c:v>
                </c:pt>
                <c:pt idx="2441">
                  <c:v>375.98333333333335</c:v>
                </c:pt>
                <c:pt idx="2442">
                  <c:v>376.15833333333336</c:v>
                </c:pt>
                <c:pt idx="2443">
                  <c:v>376.34416666666669</c:v>
                </c:pt>
                <c:pt idx="2444">
                  <c:v>376.54583333333335</c:v>
                </c:pt>
                <c:pt idx="2445">
                  <c:v>376.76416666666665</c:v>
                </c:pt>
                <c:pt idx="2446">
                  <c:v>376.93250000000006</c:v>
                </c:pt>
                <c:pt idx="2447">
                  <c:v>377.04999999999995</c:v>
                </c:pt>
                <c:pt idx="2448">
                  <c:v>377.11416666666668</c:v>
                </c:pt>
                <c:pt idx="2449">
                  <c:v>377.24833333333339</c:v>
                </c:pt>
                <c:pt idx="2450">
                  <c:v>377.3391666666667</c:v>
                </c:pt>
                <c:pt idx="2451">
                  <c:v>377.44916666666671</c:v>
                </c:pt>
                <c:pt idx="2452">
                  <c:v>377.57333333333327</c:v>
                </c:pt>
                <c:pt idx="2453">
                  <c:v>377.69916666666671</c:v>
                </c:pt>
                <c:pt idx="2454">
                  <c:v>377.82083333333338</c:v>
                </c:pt>
                <c:pt idx="2455">
                  <c:v>377.97583333333324</c:v>
                </c:pt>
                <c:pt idx="2456">
                  <c:v>378.13333333333338</c:v>
                </c:pt>
                <c:pt idx="2457">
                  <c:v>378.29500000000007</c:v>
                </c:pt>
                <c:pt idx="2458">
                  <c:v>378.44833333333332</c:v>
                </c:pt>
                <c:pt idx="2459">
                  <c:v>378.65916666666658</c:v>
                </c:pt>
                <c:pt idx="2460">
                  <c:v>378.93249999999995</c:v>
                </c:pt>
                <c:pt idx="2461">
                  <c:v>379.16166666666663</c:v>
                </c:pt>
                <c:pt idx="2462">
                  <c:v>379.36666666666673</c:v>
                </c:pt>
                <c:pt idx="2463">
                  <c:v>379.57999999999993</c:v>
                </c:pt>
                <c:pt idx="2464">
                  <c:v>379.7641666666666</c:v>
                </c:pt>
                <c:pt idx="2465">
                  <c:v>379.98333333333335</c:v>
                </c:pt>
                <c:pt idx="2466">
                  <c:v>380.22916666666669</c:v>
                </c:pt>
                <c:pt idx="2467">
                  <c:v>380.43666666666667</c:v>
                </c:pt>
                <c:pt idx="2468">
                  <c:v>380.5958333333333</c:v>
                </c:pt>
                <c:pt idx="2469">
                  <c:v>380.78916666666669</c:v>
                </c:pt>
                <c:pt idx="2470">
                  <c:v>381.00416666666666</c:v>
                </c:pt>
                <c:pt idx="2471">
                  <c:v>381.15750000000003</c:v>
                </c:pt>
                <c:pt idx="2472">
                  <c:v>381.30083333333329</c:v>
                </c:pt>
                <c:pt idx="2473">
                  <c:v>381.44</c:v>
                </c:pt>
                <c:pt idx="2474">
                  <c:v>381.61916666666667</c:v>
                </c:pt>
                <c:pt idx="2475">
                  <c:v>381.79749999999996</c:v>
                </c:pt>
                <c:pt idx="2476">
                  <c:v>381.94833333333332</c:v>
                </c:pt>
                <c:pt idx="2477">
                  <c:v>382.09083333333336</c:v>
                </c:pt>
                <c:pt idx="2478">
                  <c:v>382.21750000000003</c:v>
                </c:pt>
                <c:pt idx="2479">
                  <c:v>382.36083333333335</c:v>
                </c:pt>
                <c:pt idx="2480">
                  <c:v>382.52333333333331</c:v>
                </c:pt>
                <c:pt idx="2481">
                  <c:v>382.68416666666661</c:v>
                </c:pt>
                <c:pt idx="2482">
                  <c:v>382.81416666666661</c:v>
                </c:pt>
                <c:pt idx="2483">
                  <c:v>382.98833333333329</c:v>
                </c:pt>
                <c:pt idx="2484">
                  <c:v>383.16166666666669</c:v>
                </c:pt>
                <c:pt idx="2485">
                  <c:v>383.29833333333335</c:v>
                </c:pt>
                <c:pt idx="2486">
                  <c:v>383.4783333333333</c:v>
                </c:pt>
                <c:pt idx="2487">
                  <c:v>383.64833333333331</c:v>
                </c:pt>
                <c:pt idx="2488">
                  <c:v>383.84416666666658</c:v>
                </c:pt>
                <c:pt idx="2489">
                  <c:v>384.02499999999992</c:v>
                </c:pt>
                <c:pt idx="2490">
                  <c:v>384.24833333333322</c:v>
                </c:pt>
                <c:pt idx="2491">
                  <c:v>384.41</c:v>
                </c:pt>
                <c:pt idx="2492">
                  <c:v>384.53249999999997</c:v>
                </c:pt>
                <c:pt idx="2493">
                  <c:v>384.58249999999998</c:v>
                </c:pt>
                <c:pt idx="2494">
                  <c:v>384.74916666666667</c:v>
                </c:pt>
                <c:pt idx="2495">
                  <c:v>384.88749999999999</c:v>
                </c:pt>
                <c:pt idx="2496">
                  <c:v>385.04416666666657</c:v>
                </c:pt>
                <c:pt idx="2497">
                  <c:v>385.21749999999992</c:v>
                </c:pt>
                <c:pt idx="2498">
                  <c:v>385.40166666666664</c:v>
                </c:pt>
                <c:pt idx="2499">
                  <c:v>385.55583333333334</c:v>
                </c:pt>
                <c:pt idx="2500">
                  <c:v>385.69833333333332</c:v>
                </c:pt>
                <c:pt idx="2501">
                  <c:v>385.83166666666665</c:v>
                </c:pt>
                <c:pt idx="2502">
                  <c:v>385.94749999999999</c:v>
                </c:pt>
                <c:pt idx="2503">
                  <c:v>386.08416666666659</c:v>
                </c:pt>
                <c:pt idx="2504">
                  <c:v>386.31416666666661</c:v>
                </c:pt>
                <c:pt idx="2505">
                  <c:v>386.51666666666665</c:v>
                </c:pt>
                <c:pt idx="2506">
                  <c:v>386.64833333333331</c:v>
                </c:pt>
                <c:pt idx="2507">
                  <c:v>386.7908333333333</c:v>
                </c:pt>
                <c:pt idx="2508">
                  <c:v>386.92666666666668</c:v>
                </c:pt>
                <c:pt idx="2509">
                  <c:v>387.09083333333336</c:v>
                </c:pt>
                <c:pt idx="2510">
                  <c:v>387.21916666666669</c:v>
                </c:pt>
                <c:pt idx="2511">
                  <c:v>387.33750000000003</c:v>
                </c:pt>
                <c:pt idx="2512">
                  <c:v>387.48916666666673</c:v>
                </c:pt>
                <c:pt idx="2513">
                  <c:v>387.64249999999998</c:v>
                </c:pt>
                <c:pt idx="2514">
                  <c:v>387.78749999999997</c:v>
                </c:pt>
                <c:pt idx="2515">
                  <c:v>388.01333333333332</c:v>
                </c:pt>
                <c:pt idx="2516">
                  <c:v>388.20749999999998</c:v>
                </c:pt>
                <c:pt idx="2517">
                  <c:v>388.45</c:v>
                </c:pt>
                <c:pt idx="2518">
                  <c:v>388.6875</c:v>
                </c:pt>
                <c:pt idx="2519">
                  <c:v>388.9108333333333</c:v>
                </c:pt>
                <c:pt idx="2520">
                  <c:v>389.09166666666664</c:v>
                </c:pt>
                <c:pt idx="2521">
                  <c:v>389.2791666666667</c:v>
                </c:pt>
                <c:pt idx="2522">
                  <c:v>389.45250000000004</c:v>
                </c:pt>
                <c:pt idx="2523">
                  <c:v>389.685</c:v>
                </c:pt>
                <c:pt idx="2524">
                  <c:v>389.90500000000003</c:v>
                </c:pt>
                <c:pt idx="2525">
                  <c:v>390.10166666666669</c:v>
                </c:pt>
                <c:pt idx="2526">
                  <c:v>390.31749999999994</c:v>
                </c:pt>
                <c:pt idx="2527">
                  <c:v>390.45416666666671</c:v>
                </c:pt>
                <c:pt idx="2528">
                  <c:v>390.57333333333332</c:v>
                </c:pt>
                <c:pt idx="2529">
                  <c:v>390.63749999999999</c:v>
                </c:pt>
                <c:pt idx="2530">
                  <c:v>390.73749999999995</c:v>
                </c:pt>
                <c:pt idx="2531">
                  <c:v>390.8683333333334</c:v>
                </c:pt>
                <c:pt idx="2532">
                  <c:v>391.06083333333339</c:v>
                </c:pt>
                <c:pt idx="2533">
                  <c:v>391.21</c:v>
                </c:pt>
                <c:pt idx="2534">
                  <c:v>391.39749999999998</c:v>
                </c:pt>
                <c:pt idx="2535">
                  <c:v>391.54416666666657</c:v>
                </c:pt>
                <c:pt idx="2536">
                  <c:v>391.67833333333328</c:v>
                </c:pt>
                <c:pt idx="2537">
                  <c:v>391.85083333333336</c:v>
                </c:pt>
                <c:pt idx="2538">
                  <c:v>392.00166666666672</c:v>
                </c:pt>
                <c:pt idx="2539">
                  <c:v>392.16750000000002</c:v>
                </c:pt>
                <c:pt idx="2540">
                  <c:v>392.31666666666666</c:v>
                </c:pt>
                <c:pt idx="2541">
                  <c:v>392.56166666666667</c:v>
                </c:pt>
                <c:pt idx="2542">
                  <c:v>392.7716666666667</c:v>
                </c:pt>
                <c:pt idx="2543">
                  <c:v>392.935</c:v>
                </c:pt>
                <c:pt idx="2544">
                  <c:v>393.08833333333337</c:v>
                </c:pt>
                <c:pt idx="2545">
                  <c:v>393.2766666666667</c:v>
                </c:pt>
                <c:pt idx="2546">
                  <c:v>393.44666666666666</c:v>
                </c:pt>
                <c:pt idx="2547">
                  <c:v>393.61999999999989</c:v>
                </c:pt>
                <c:pt idx="2548">
                  <c:v>393.84666666666664</c:v>
                </c:pt>
                <c:pt idx="2549">
                  <c:v>394.05583333333334</c:v>
                </c:pt>
                <c:pt idx="2550">
                  <c:v>394.26166666666671</c:v>
                </c:pt>
                <c:pt idx="2551">
                  <c:v>394.51083333333332</c:v>
                </c:pt>
                <c:pt idx="2552">
                  <c:v>394.76666666666665</c:v>
                </c:pt>
                <c:pt idx="2553">
                  <c:v>394.95499999999998</c:v>
                </c:pt>
                <c:pt idx="2554">
                  <c:v>395.21249999999992</c:v>
                </c:pt>
                <c:pt idx="2555">
                  <c:v>395.45416666666665</c:v>
                </c:pt>
                <c:pt idx="2556">
                  <c:v>395.7</c:v>
                </c:pt>
                <c:pt idx="2557">
                  <c:v>395.93333333333334</c:v>
                </c:pt>
                <c:pt idx="2558">
                  <c:v>396.13333333333338</c:v>
                </c:pt>
                <c:pt idx="2559">
                  <c:v>396.35249999999996</c:v>
                </c:pt>
                <c:pt idx="2560">
                  <c:v>396.53249999999986</c:v>
                </c:pt>
                <c:pt idx="2561">
                  <c:v>396.73749999999995</c:v>
                </c:pt>
                <c:pt idx="2562">
                  <c:v>396.92583333333329</c:v>
                </c:pt>
                <c:pt idx="2563">
                  <c:v>397.03</c:v>
                </c:pt>
                <c:pt idx="2564">
                  <c:v>397.21749999999997</c:v>
                </c:pt>
                <c:pt idx="2565">
                  <c:v>397.45666666666665</c:v>
                </c:pt>
                <c:pt idx="2566">
                  <c:v>397.61916666666667</c:v>
                </c:pt>
                <c:pt idx="2567">
                  <c:v>397.83750000000003</c:v>
                </c:pt>
                <c:pt idx="2568">
                  <c:v>397.98333333333341</c:v>
                </c:pt>
                <c:pt idx="2569">
                  <c:v>398.13416666666666</c:v>
                </c:pt>
                <c:pt idx="2570">
                  <c:v>398.2858333333333</c:v>
                </c:pt>
                <c:pt idx="2571">
                  <c:v>398.4733333333333</c:v>
                </c:pt>
                <c:pt idx="2572">
                  <c:v>398.6433333333332</c:v>
                </c:pt>
                <c:pt idx="2573">
                  <c:v>398.81416666666661</c:v>
                </c:pt>
                <c:pt idx="2574">
                  <c:v>398.99250000000006</c:v>
                </c:pt>
                <c:pt idx="2575">
                  <c:v>399.18166666666667</c:v>
                </c:pt>
                <c:pt idx="2576">
                  <c:v>399.33333333333331</c:v>
                </c:pt>
                <c:pt idx="2577">
                  <c:v>399.48916666666668</c:v>
                </c:pt>
                <c:pt idx="2578">
                  <c:v>399.67166666666662</c:v>
                </c:pt>
                <c:pt idx="2579">
                  <c:v>399.8</c:v>
                </c:pt>
                <c:pt idx="2580">
                  <c:v>399.98333333333335</c:v>
                </c:pt>
                <c:pt idx="2581">
                  <c:v>400.14166666666671</c:v>
                </c:pt>
                <c:pt idx="2582">
                  <c:v>400.33250000000004</c:v>
                </c:pt>
                <c:pt idx="2583">
                  <c:v>400.52749999999997</c:v>
                </c:pt>
                <c:pt idx="2584">
                  <c:v>400.77250000000004</c:v>
                </c:pt>
                <c:pt idx="2585">
                  <c:v>401.02083333333343</c:v>
                </c:pt>
                <c:pt idx="2586">
                  <c:v>401.22833333333341</c:v>
                </c:pt>
                <c:pt idx="2587">
                  <c:v>401.5358333333333</c:v>
                </c:pt>
                <c:pt idx="2588">
                  <c:v>401.81333333333345</c:v>
                </c:pt>
                <c:pt idx="2589">
                  <c:v>402.16666666666674</c:v>
                </c:pt>
                <c:pt idx="2590">
                  <c:v>402.4783333333333</c:v>
                </c:pt>
                <c:pt idx="2591">
                  <c:v>402.815</c:v>
                </c:pt>
                <c:pt idx="2592">
                  <c:v>403.07499999999999</c:v>
                </c:pt>
                <c:pt idx="2593">
                  <c:v>403.35416666666669</c:v>
                </c:pt>
                <c:pt idx="2594">
                  <c:v>403.63749999999999</c:v>
                </c:pt>
                <c:pt idx="2595">
                  <c:v>403.91416666666669</c:v>
                </c:pt>
                <c:pt idx="2596">
                  <c:v>404.19583333333338</c:v>
                </c:pt>
                <c:pt idx="2597">
                  <c:v>404.41083333333336</c:v>
                </c:pt>
                <c:pt idx="2598">
                  <c:v>404.71916666666669</c:v>
                </c:pt>
                <c:pt idx="2599">
                  <c:v>404.92083333333335</c:v>
                </c:pt>
                <c:pt idx="2600">
                  <c:v>405.12833333333333</c:v>
                </c:pt>
                <c:pt idx="2601">
                  <c:v>405.26249999999999</c:v>
                </c:pt>
                <c:pt idx="2602">
                  <c:v>405.43083333333334</c:v>
                </c:pt>
                <c:pt idx="2603">
                  <c:v>405.60416666666669</c:v>
                </c:pt>
                <c:pt idx="2604">
                  <c:v>405.8341666666667</c:v>
                </c:pt>
                <c:pt idx="2605">
                  <c:v>406.07166666666672</c:v>
                </c:pt>
                <c:pt idx="2606">
                  <c:v>406.26583333333338</c:v>
                </c:pt>
                <c:pt idx="2607">
                  <c:v>406.43416666666673</c:v>
                </c:pt>
                <c:pt idx="2608">
                  <c:v>406.57000000000011</c:v>
                </c:pt>
                <c:pt idx="2609">
                  <c:v>406.76666666666671</c:v>
                </c:pt>
                <c:pt idx="2610">
                  <c:v>406.91499999999996</c:v>
                </c:pt>
                <c:pt idx="2611">
                  <c:v>407.07</c:v>
                </c:pt>
                <c:pt idx="2612">
                  <c:v>407.23916666666668</c:v>
                </c:pt>
                <c:pt idx="2613">
                  <c:v>407.34</c:v>
                </c:pt>
                <c:pt idx="2614">
                  <c:v>407.46666666666664</c:v>
                </c:pt>
                <c:pt idx="2615">
                  <c:v>407.62583333333333</c:v>
                </c:pt>
                <c:pt idx="2616">
                  <c:v>407.75916666666666</c:v>
                </c:pt>
                <c:pt idx="2617">
                  <c:v>407.91499999999996</c:v>
                </c:pt>
                <c:pt idx="2618">
                  <c:v>408.09416666666669</c:v>
                </c:pt>
                <c:pt idx="2619">
                  <c:v>408.29</c:v>
                </c:pt>
                <c:pt idx="2620">
                  <c:v>408.5291666666667</c:v>
                </c:pt>
                <c:pt idx="2621">
                  <c:v>408.71833333333342</c:v>
                </c:pt>
                <c:pt idx="2622">
                  <c:v>408.95833333333326</c:v>
                </c:pt>
                <c:pt idx="2623">
                  <c:v>409.24500000000006</c:v>
                </c:pt>
                <c:pt idx="2624">
                  <c:v>409.46166666666676</c:v>
                </c:pt>
                <c:pt idx="2625">
                  <c:v>409.72583333333336</c:v>
                </c:pt>
                <c:pt idx="2626">
                  <c:v>410.01416666666665</c:v>
                </c:pt>
                <c:pt idx="2627">
                  <c:v>410.27666666666659</c:v>
                </c:pt>
                <c:pt idx="2628">
                  <c:v>410.52833333333325</c:v>
                </c:pt>
                <c:pt idx="2629">
                  <c:v>410.77833333333336</c:v>
                </c:pt>
                <c:pt idx="2630">
                  <c:v>411.03250000000003</c:v>
                </c:pt>
                <c:pt idx="2631">
                  <c:v>411.24583333333334</c:v>
                </c:pt>
                <c:pt idx="2632">
                  <c:v>411.43333333333339</c:v>
                </c:pt>
                <c:pt idx="2633">
                  <c:v>411.65833333333336</c:v>
                </c:pt>
                <c:pt idx="2634">
                  <c:v>411.87166666666673</c:v>
                </c:pt>
                <c:pt idx="2635">
                  <c:v>412.06833333333338</c:v>
                </c:pt>
                <c:pt idx="2636">
                  <c:v>412.28000000000003</c:v>
                </c:pt>
                <c:pt idx="2637">
                  <c:v>412.51416666666677</c:v>
                </c:pt>
                <c:pt idx="2638">
                  <c:v>412.71250000000003</c:v>
                </c:pt>
                <c:pt idx="2639">
                  <c:v>412.91499999999996</c:v>
                </c:pt>
                <c:pt idx="2640">
                  <c:v>413.13416666666672</c:v>
                </c:pt>
                <c:pt idx="2641">
                  <c:v>413.34916666666669</c:v>
                </c:pt>
                <c:pt idx="2642">
                  <c:v>413.57750000000004</c:v>
                </c:pt>
                <c:pt idx="2643">
                  <c:v>413.80666666666662</c:v>
                </c:pt>
                <c:pt idx="2644">
                  <c:v>414.02583333333337</c:v>
                </c:pt>
                <c:pt idx="2645">
                  <c:v>414.21416666666664</c:v>
                </c:pt>
                <c:pt idx="2646">
                  <c:v>414.37250000000012</c:v>
                </c:pt>
                <c:pt idx="2647">
                  <c:v>414.56999999999994</c:v>
                </c:pt>
                <c:pt idx="2648">
                  <c:v>414.81083333333322</c:v>
                </c:pt>
                <c:pt idx="2649">
                  <c:v>415.02666666666659</c:v>
                </c:pt>
                <c:pt idx="2650">
                  <c:v>415.17750000000001</c:v>
                </c:pt>
                <c:pt idx="2651">
                  <c:v>415.37333333333339</c:v>
                </c:pt>
                <c:pt idx="2652">
                  <c:v>415.56583333333339</c:v>
                </c:pt>
                <c:pt idx="2653">
                  <c:v>415.7050000000001</c:v>
                </c:pt>
                <c:pt idx="2654">
                  <c:v>415.85166666666669</c:v>
                </c:pt>
                <c:pt idx="2655">
                  <c:v>416.05250000000001</c:v>
                </c:pt>
                <c:pt idx="2656">
                  <c:v>416.20833333333331</c:v>
                </c:pt>
                <c:pt idx="2657">
                  <c:v>416.41166666666663</c:v>
                </c:pt>
                <c:pt idx="2658">
                  <c:v>416.63083333333333</c:v>
                </c:pt>
                <c:pt idx="2659">
                  <c:v>416.84333333333331</c:v>
                </c:pt>
                <c:pt idx="2660">
                  <c:v>416.93916666666661</c:v>
                </c:pt>
                <c:pt idx="2661">
                  <c:v>417.03749999999997</c:v>
                </c:pt>
                <c:pt idx="2662">
                  <c:v>417.19416666666666</c:v>
                </c:pt>
                <c:pt idx="2663">
                  <c:v>417.36166666666662</c:v>
                </c:pt>
                <c:pt idx="2664">
                  <c:v>417.52416666666664</c:v>
                </c:pt>
                <c:pt idx="2665">
                  <c:v>417.75166666666661</c:v>
                </c:pt>
                <c:pt idx="2666">
                  <c:v>417.97249999999991</c:v>
                </c:pt>
                <c:pt idx="2667">
                  <c:v>418.12583333333328</c:v>
                </c:pt>
                <c:pt idx="2668">
                  <c:v>418.3341666666667</c:v>
                </c:pt>
                <c:pt idx="2669">
                  <c:v>418.52833333333336</c:v>
                </c:pt>
                <c:pt idx="2670">
                  <c:v>418.64166666666671</c:v>
                </c:pt>
                <c:pt idx="2671">
                  <c:v>418.73166666666674</c:v>
                </c:pt>
                <c:pt idx="2672">
                  <c:v>418.91583333333341</c:v>
                </c:pt>
                <c:pt idx="2673">
                  <c:v>419.1808333333334</c:v>
                </c:pt>
                <c:pt idx="2674">
                  <c:v>419.43583333333339</c:v>
                </c:pt>
                <c:pt idx="2675">
                  <c:v>419.66249999999997</c:v>
                </c:pt>
                <c:pt idx="2676">
                  <c:v>419.9108333333333</c:v>
                </c:pt>
                <c:pt idx="2677">
                  <c:v>420.12166666666667</c:v>
                </c:pt>
                <c:pt idx="2678">
                  <c:v>420.33750000000003</c:v>
                </c:pt>
                <c:pt idx="2679">
                  <c:v>420.59416666666658</c:v>
                </c:pt>
                <c:pt idx="2680">
                  <c:v>420.84333333333331</c:v>
                </c:pt>
                <c:pt idx="2681">
                  <c:v>421.08166666666665</c:v>
                </c:pt>
                <c:pt idx="2682">
                  <c:v>421.35833333333329</c:v>
                </c:pt>
                <c:pt idx="2683">
                  <c:v>421.7166666666667</c:v>
                </c:pt>
                <c:pt idx="2684">
                  <c:v>422.0841666666667</c:v>
                </c:pt>
              </c:numCache>
            </c:numRef>
          </c:yVal>
          <c:smooth val="1"/>
        </c:ser>
        <c:ser>
          <c:idx val="2"/>
          <c:order val="2"/>
          <c:tx>
            <c:strRef>
              <c:f>KeelingKurveSeit1800!$D$1</c:f>
              <c:strCache>
                <c:ptCount val="1"/>
                <c:pt idx="0">
                  <c:v>Mittelwerte vor Messung</c:v>
                </c:pt>
              </c:strCache>
            </c:strRef>
          </c:tx>
          <c:spPr>
            <a:ln w="38100">
              <a:prstDash val="dash"/>
            </a:ln>
          </c:spPr>
          <c:marker>
            <c:symbol val="none"/>
          </c:marker>
          <c:xVal>
            <c:numRef>
              <c:f>KeelingKurveSeit1800!$A$2:$A$2732</c:f>
              <c:numCache>
                <c:formatCode>0</c:formatCode>
                <c:ptCount val="2731"/>
                <c:pt idx="0">
                  <c:v>1800</c:v>
                </c:pt>
                <c:pt idx="1">
                  <c:v>1800.0833333333333</c:v>
                </c:pt>
                <c:pt idx="2">
                  <c:v>1800.1666666666665</c:v>
                </c:pt>
                <c:pt idx="3">
                  <c:v>1800.2499999999998</c:v>
                </c:pt>
                <c:pt idx="4">
                  <c:v>1800.333333333333</c:v>
                </c:pt>
                <c:pt idx="5">
                  <c:v>1800.4166666666663</c:v>
                </c:pt>
                <c:pt idx="6">
                  <c:v>1800.4999999999995</c:v>
                </c:pt>
                <c:pt idx="7">
                  <c:v>1800.5833333333328</c:v>
                </c:pt>
                <c:pt idx="8">
                  <c:v>1800.6666666666661</c:v>
                </c:pt>
                <c:pt idx="9">
                  <c:v>1800.7499999999993</c:v>
                </c:pt>
                <c:pt idx="10">
                  <c:v>1800.8333333333326</c:v>
                </c:pt>
                <c:pt idx="11">
                  <c:v>1800.9166666666658</c:v>
                </c:pt>
                <c:pt idx="12">
                  <c:v>1800.9999999999991</c:v>
                </c:pt>
                <c:pt idx="13">
                  <c:v>1801.0833333333323</c:v>
                </c:pt>
                <c:pt idx="14">
                  <c:v>1801.1666666666656</c:v>
                </c:pt>
                <c:pt idx="15">
                  <c:v>1801.2499999999989</c:v>
                </c:pt>
                <c:pt idx="16">
                  <c:v>1801.3333333333321</c:v>
                </c:pt>
                <c:pt idx="17">
                  <c:v>1801.4166666666654</c:v>
                </c:pt>
                <c:pt idx="18">
                  <c:v>1801.4999999999986</c:v>
                </c:pt>
                <c:pt idx="19">
                  <c:v>1801.5833333333319</c:v>
                </c:pt>
                <c:pt idx="20">
                  <c:v>1801.6666666666652</c:v>
                </c:pt>
                <c:pt idx="21">
                  <c:v>1801.7499999999984</c:v>
                </c:pt>
                <c:pt idx="22">
                  <c:v>1801.8333333333317</c:v>
                </c:pt>
                <c:pt idx="23">
                  <c:v>1801.9166666666649</c:v>
                </c:pt>
                <c:pt idx="24">
                  <c:v>1801.9999999999982</c:v>
                </c:pt>
                <c:pt idx="25">
                  <c:v>1802.0833333333314</c:v>
                </c:pt>
                <c:pt idx="26">
                  <c:v>1802.1666666666647</c:v>
                </c:pt>
                <c:pt idx="27">
                  <c:v>1802.249999999998</c:v>
                </c:pt>
                <c:pt idx="28">
                  <c:v>1802.3333333333312</c:v>
                </c:pt>
                <c:pt idx="29">
                  <c:v>1802.4166666666645</c:v>
                </c:pt>
                <c:pt idx="30">
                  <c:v>1802.4999999999977</c:v>
                </c:pt>
                <c:pt idx="31">
                  <c:v>1802.583333333331</c:v>
                </c:pt>
                <c:pt idx="32">
                  <c:v>1802.6666666666642</c:v>
                </c:pt>
                <c:pt idx="33">
                  <c:v>1802.7499999999975</c:v>
                </c:pt>
                <c:pt idx="34">
                  <c:v>1802.8333333333308</c:v>
                </c:pt>
                <c:pt idx="35">
                  <c:v>1802.916666666664</c:v>
                </c:pt>
                <c:pt idx="36">
                  <c:v>1802.9999999999973</c:v>
                </c:pt>
                <c:pt idx="37">
                  <c:v>1803.0833333333305</c:v>
                </c:pt>
                <c:pt idx="38">
                  <c:v>1803.1666666666638</c:v>
                </c:pt>
                <c:pt idx="39">
                  <c:v>1803.249999999997</c:v>
                </c:pt>
                <c:pt idx="40">
                  <c:v>1803.3333333333303</c:v>
                </c:pt>
                <c:pt idx="41">
                  <c:v>1803.4166666666636</c:v>
                </c:pt>
                <c:pt idx="42">
                  <c:v>1803.4999999999968</c:v>
                </c:pt>
                <c:pt idx="43">
                  <c:v>1803.5833333333301</c:v>
                </c:pt>
                <c:pt idx="44">
                  <c:v>1803.6666666666633</c:v>
                </c:pt>
                <c:pt idx="45">
                  <c:v>1803.7499999999966</c:v>
                </c:pt>
                <c:pt idx="46">
                  <c:v>1803.8333333333298</c:v>
                </c:pt>
                <c:pt idx="47">
                  <c:v>1803.9166666666631</c:v>
                </c:pt>
                <c:pt idx="48">
                  <c:v>1803.9999999999964</c:v>
                </c:pt>
                <c:pt idx="49">
                  <c:v>1804.0833333333296</c:v>
                </c:pt>
                <c:pt idx="50">
                  <c:v>1804.1666666666629</c:v>
                </c:pt>
                <c:pt idx="51">
                  <c:v>1804.2499999999961</c:v>
                </c:pt>
                <c:pt idx="52">
                  <c:v>1804.3333333333294</c:v>
                </c:pt>
                <c:pt idx="53">
                  <c:v>1804.4166666666626</c:v>
                </c:pt>
                <c:pt idx="54">
                  <c:v>1804.4999999999959</c:v>
                </c:pt>
                <c:pt idx="55">
                  <c:v>1804.5833333333292</c:v>
                </c:pt>
                <c:pt idx="56">
                  <c:v>1804.6666666666624</c:v>
                </c:pt>
                <c:pt idx="57">
                  <c:v>1804.7499999999957</c:v>
                </c:pt>
                <c:pt idx="58">
                  <c:v>1804.8333333333289</c:v>
                </c:pt>
                <c:pt idx="59">
                  <c:v>1804.9166666666622</c:v>
                </c:pt>
                <c:pt idx="60">
                  <c:v>1804.9999999999955</c:v>
                </c:pt>
                <c:pt idx="61">
                  <c:v>1805.0833333333287</c:v>
                </c:pt>
                <c:pt idx="62">
                  <c:v>1805.166666666662</c:v>
                </c:pt>
                <c:pt idx="63">
                  <c:v>1805.2499999999952</c:v>
                </c:pt>
                <c:pt idx="64">
                  <c:v>1805.3333333333285</c:v>
                </c:pt>
                <c:pt idx="65">
                  <c:v>1805.4166666666617</c:v>
                </c:pt>
                <c:pt idx="66">
                  <c:v>1805.499999999995</c:v>
                </c:pt>
                <c:pt idx="67">
                  <c:v>1805.5833333333283</c:v>
                </c:pt>
                <c:pt idx="68">
                  <c:v>1805.6666666666615</c:v>
                </c:pt>
                <c:pt idx="69">
                  <c:v>1805.7499999999948</c:v>
                </c:pt>
                <c:pt idx="70">
                  <c:v>1805.833333333328</c:v>
                </c:pt>
                <c:pt idx="71">
                  <c:v>1805.9166666666613</c:v>
                </c:pt>
                <c:pt idx="72">
                  <c:v>1805.9999999999945</c:v>
                </c:pt>
                <c:pt idx="73">
                  <c:v>1806.0833333333278</c:v>
                </c:pt>
                <c:pt idx="74">
                  <c:v>1806.1666666666611</c:v>
                </c:pt>
                <c:pt idx="75">
                  <c:v>1806.2499999999943</c:v>
                </c:pt>
                <c:pt idx="76">
                  <c:v>1806.3333333333276</c:v>
                </c:pt>
                <c:pt idx="77">
                  <c:v>1806.4166666666608</c:v>
                </c:pt>
                <c:pt idx="78">
                  <c:v>1806.4999999999941</c:v>
                </c:pt>
                <c:pt idx="79">
                  <c:v>1806.5833333333273</c:v>
                </c:pt>
                <c:pt idx="80">
                  <c:v>1806.6666666666606</c:v>
                </c:pt>
                <c:pt idx="81">
                  <c:v>1806.7499999999939</c:v>
                </c:pt>
                <c:pt idx="82">
                  <c:v>1806.8333333333271</c:v>
                </c:pt>
                <c:pt idx="83">
                  <c:v>1806.9166666666604</c:v>
                </c:pt>
                <c:pt idx="84">
                  <c:v>1806.9999999999936</c:v>
                </c:pt>
                <c:pt idx="85">
                  <c:v>1807.0833333333269</c:v>
                </c:pt>
                <c:pt idx="86">
                  <c:v>1807.1666666666601</c:v>
                </c:pt>
                <c:pt idx="87">
                  <c:v>1807.2499999999934</c:v>
                </c:pt>
                <c:pt idx="88">
                  <c:v>1807.3333333333267</c:v>
                </c:pt>
                <c:pt idx="89">
                  <c:v>1807.4166666666599</c:v>
                </c:pt>
                <c:pt idx="90">
                  <c:v>1807.4999999999932</c:v>
                </c:pt>
                <c:pt idx="91">
                  <c:v>1807.5833333333264</c:v>
                </c:pt>
                <c:pt idx="92">
                  <c:v>1807.6666666666597</c:v>
                </c:pt>
                <c:pt idx="93">
                  <c:v>1807.749999999993</c:v>
                </c:pt>
                <c:pt idx="94">
                  <c:v>1807.8333333333262</c:v>
                </c:pt>
                <c:pt idx="95">
                  <c:v>1807.9166666666595</c:v>
                </c:pt>
                <c:pt idx="96">
                  <c:v>1807.9999999999927</c:v>
                </c:pt>
                <c:pt idx="97">
                  <c:v>1808.083333333326</c:v>
                </c:pt>
                <c:pt idx="98">
                  <c:v>1808.1666666666592</c:v>
                </c:pt>
                <c:pt idx="99">
                  <c:v>1808.2499999999925</c:v>
                </c:pt>
                <c:pt idx="100">
                  <c:v>1808.3333333333258</c:v>
                </c:pt>
                <c:pt idx="101">
                  <c:v>1808.416666666659</c:v>
                </c:pt>
                <c:pt idx="102">
                  <c:v>1808.4999999999923</c:v>
                </c:pt>
                <c:pt idx="103">
                  <c:v>1808.5833333333255</c:v>
                </c:pt>
                <c:pt idx="104">
                  <c:v>1808.6666666666588</c:v>
                </c:pt>
                <c:pt idx="105">
                  <c:v>1808.749999999992</c:v>
                </c:pt>
                <c:pt idx="106">
                  <c:v>1808.8333333333253</c:v>
                </c:pt>
                <c:pt idx="107">
                  <c:v>1808.9166666666586</c:v>
                </c:pt>
                <c:pt idx="108">
                  <c:v>1808.9999999999918</c:v>
                </c:pt>
                <c:pt idx="109">
                  <c:v>1809.0833333333251</c:v>
                </c:pt>
                <c:pt idx="110">
                  <c:v>1809.1666666666583</c:v>
                </c:pt>
                <c:pt idx="111">
                  <c:v>1809.2499999999916</c:v>
                </c:pt>
                <c:pt idx="112">
                  <c:v>1809.3333333333248</c:v>
                </c:pt>
                <c:pt idx="113">
                  <c:v>1809.4166666666581</c:v>
                </c:pt>
                <c:pt idx="114">
                  <c:v>1809.4999999999914</c:v>
                </c:pt>
                <c:pt idx="115">
                  <c:v>1809.5833333333246</c:v>
                </c:pt>
                <c:pt idx="116">
                  <c:v>1809.6666666666579</c:v>
                </c:pt>
                <c:pt idx="117">
                  <c:v>1809.7499999999911</c:v>
                </c:pt>
                <c:pt idx="118">
                  <c:v>1809.8333333333244</c:v>
                </c:pt>
                <c:pt idx="119">
                  <c:v>1809.9166666666576</c:v>
                </c:pt>
                <c:pt idx="120">
                  <c:v>1809.9999999999909</c:v>
                </c:pt>
                <c:pt idx="121">
                  <c:v>1810.0833333333242</c:v>
                </c:pt>
                <c:pt idx="122">
                  <c:v>1810.1666666666574</c:v>
                </c:pt>
                <c:pt idx="123">
                  <c:v>1810.2499999999907</c:v>
                </c:pt>
                <c:pt idx="124">
                  <c:v>1810.3333333333239</c:v>
                </c:pt>
                <c:pt idx="125">
                  <c:v>1810.4166666666572</c:v>
                </c:pt>
                <c:pt idx="126">
                  <c:v>1810.4999999999905</c:v>
                </c:pt>
                <c:pt idx="127">
                  <c:v>1810.5833333333237</c:v>
                </c:pt>
                <c:pt idx="128">
                  <c:v>1810.666666666657</c:v>
                </c:pt>
                <c:pt idx="129">
                  <c:v>1810.7499999999902</c:v>
                </c:pt>
                <c:pt idx="130">
                  <c:v>1810.8333333333235</c:v>
                </c:pt>
                <c:pt idx="131">
                  <c:v>1810.9166666666567</c:v>
                </c:pt>
                <c:pt idx="132">
                  <c:v>1810.99999999999</c:v>
                </c:pt>
                <c:pt idx="133">
                  <c:v>1811.0833333333233</c:v>
                </c:pt>
                <c:pt idx="134">
                  <c:v>1811.1666666666565</c:v>
                </c:pt>
                <c:pt idx="135">
                  <c:v>1811.2499999999898</c:v>
                </c:pt>
                <c:pt idx="136">
                  <c:v>1811.333333333323</c:v>
                </c:pt>
                <c:pt idx="137">
                  <c:v>1811.4166666666563</c:v>
                </c:pt>
                <c:pt idx="138">
                  <c:v>1811.4999999999895</c:v>
                </c:pt>
                <c:pt idx="139">
                  <c:v>1811.5833333333228</c:v>
                </c:pt>
                <c:pt idx="140">
                  <c:v>1811.6666666666561</c:v>
                </c:pt>
                <c:pt idx="141">
                  <c:v>1811.7499999999893</c:v>
                </c:pt>
                <c:pt idx="142">
                  <c:v>1811.8333333333226</c:v>
                </c:pt>
                <c:pt idx="143">
                  <c:v>1811.9166666666558</c:v>
                </c:pt>
                <c:pt idx="144">
                  <c:v>1811.9999999999891</c:v>
                </c:pt>
                <c:pt idx="145">
                  <c:v>1812.0833333333223</c:v>
                </c:pt>
                <c:pt idx="146">
                  <c:v>1812.1666666666556</c:v>
                </c:pt>
                <c:pt idx="147">
                  <c:v>1812.2499999999889</c:v>
                </c:pt>
                <c:pt idx="148">
                  <c:v>1812.3333333333221</c:v>
                </c:pt>
                <c:pt idx="149">
                  <c:v>1812.4166666666554</c:v>
                </c:pt>
                <c:pt idx="150">
                  <c:v>1812.4999999999886</c:v>
                </c:pt>
                <c:pt idx="151">
                  <c:v>1812.5833333333219</c:v>
                </c:pt>
                <c:pt idx="152">
                  <c:v>1812.6666666666551</c:v>
                </c:pt>
                <c:pt idx="153">
                  <c:v>1812.7499999999884</c:v>
                </c:pt>
                <c:pt idx="154">
                  <c:v>1812.8333333333217</c:v>
                </c:pt>
                <c:pt idx="155">
                  <c:v>1812.9166666666549</c:v>
                </c:pt>
                <c:pt idx="156">
                  <c:v>1812.9999999999882</c:v>
                </c:pt>
                <c:pt idx="157">
                  <c:v>1813.0833333333214</c:v>
                </c:pt>
                <c:pt idx="158">
                  <c:v>1813.1666666666547</c:v>
                </c:pt>
                <c:pt idx="159">
                  <c:v>1813.2499999999879</c:v>
                </c:pt>
                <c:pt idx="160">
                  <c:v>1813.3333333333212</c:v>
                </c:pt>
                <c:pt idx="161">
                  <c:v>1813.4166666666545</c:v>
                </c:pt>
                <c:pt idx="162">
                  <c:v>1813.4999999999877</c:v>
                </c:pt>
                <c:pt idx="163">
                  <c:v>1813.583333333321</c:v>
                </c:pt>
                <c:pt idx="164">
                  <c:v>1813.6666666666542</c:v>
                </c:pt>
                <c:pt idx="165">
                  <c:v>1813.7499999999875</c:v>
                </c:pt>
                <c:pt idx="166">
                  <c:v>1813.8333333333208</c:v>
                </c:pt>
                <c:pt idx="167">
                  <c:v>1813.916666666654</c:v>
                </c:pt>
                <c:pt idx="168">
                  <c:v>1813.9999999999873</c:v>
                </c:pt>
                <c:pt idx="169">
                  <c:v>1814.0833333333205</c:v>
                </c:pt>
                <c:pt idx="170">
                  <c:v>1814.1666666666538</c:v>
                </c:pt>
                <c:pt idx="171">
                  <c:v>1814.249999999987</c:v>
                </c:pt>
                <c:pt idx="172">
                  <c:v>1814.3333333333203</c:v>
                </c:pt>
                <c:pt idx="173">
                  <c:v>1814.4166666666536</c:v>
                </c:pt>
                <c:pt idx="174">
                  <c:v>1814.4999999999868</c:v>
                </c:pt>
                <c:pt idx="175">
                  <c:v>1814.5833333333201</c:v>
                </c:pt>
                <c:pt idx="176">
                  <c:v>1814.6666666666533</c:v>
                </c:pt>
                <c:pt idx="177">
                  <c:v>1814.7499999999866</c:v>
                </c:pt>
                <c:pt idx="178">
                  <c:v>1814.8333333333198</c:v>
                </c:pt>
                <c:pt idx="179">
                  <c:v>1814.9166666666531</c:v>
                </c:pt>
                <c:pt idx="180">
                  <c:v>1814.9999999999864</c:v>
                </c:pt>
                <c:pt idx="181">
                  <c:v>1815.0833333333196</c:v>
                </c:pt>
                <c:pt idx="182">
                  <c:v>1815.1666666666529</c:v>
                </c:pt>
                <c:pt idx="183">
                  <c:v>1815.2499999999861</c:v>
                </c:pt>
                <c:pt idx="184">
                  <c:v>1815.3333333333194</c:v>
                </c:pt>
                <c:pt idx="185">
                  <c:v>1815.4166666666526</c:v>
                </c:pt>
                <c:pt idx="186">
                  <c:v>1815.4999999999859</c:v>
                </c:pt>
                <c:pt idx="187">
                  <c:v>1815.5833333333192</c:v>
                </c:pt>
                <c:pt idx="188">
                  <c:v>1815.6666666666524</c:v>
                </c:pt>
                <c:pt idx="189">
                  <c:v>1815.7499999999857</c:v>
                </c:pt>
                <c:pt idx="190">
                  <c:v>1815.8333333333189</c:v>
                </c:pt>
                <c:pt idx="191">
                  <c:v>1815.9166666666522</c:v>
                </c:pt>
                <c:pt idx="192">
                  <c:v>1815.9999999999854</c:v>
                </c:pt>
                <c:pt idx="193">
                  <c:v>1816.0833333333187</c:v>
                </c:pt>
                <c:pt idx="194">
                  <c:v>1816.166666666652</c:v>
                </c:pt>
                <c:pt idx="195">
                  <c:v>1816.2499999999852</c:v>
                </c:pt>
                <c:pt idx="196">
                  <c:v>1816.3333333333185</c:v>
                </c:pt>
                <c:pt idx="197">
                  <c:v>1816.4166666666517</c:v>
                </c:pt>
                <c:pt idx="198">
                  <c:v>1816.499999999985</c:v>
                </c:pt>
                <c:pt idx="199">
                  <c:v>1816.5833333333183</c:v>
                </c:pt>
                <c:pt idx="200">
                  <c:v>1816.6666666666515</c:v>
                </c:pt>
                <c:pt idx="201">
                  <c:v>1816.7499999999848</c:v>
                </c:pt>
                <c:pt idx="202">
                  <c:v>1816.833333333318</c:v>
                </c:pt>
                <c:pt idx="203">
                  <c:v>1816.9166666666513</c:v>
                </c:pt>
                <c:pt idx="204">
                  <c:v>1816.9999999999845</c:v>
                </c:pt>
                <c:pt idx="205">
                  <c:v>1817.0833333333178</c:v>
                </c:pt>
                <c:pt idx="206">
                  <c:v>1817.1666666666511</c:v>
                </c:pt>
                <c:pt idx="207">
                  <c:v>1817.2499999999843</c:v>
                </c:pt>
                <c:pt idx="208">
                  <c:v>1817.3333333333176</c:v>
                </c:pt>
                <c:pt idx="209">
                  <c:v>1817.4166666666508</c:v>
                </c:pt>
                <c:pt idx="210">
                  <c:v>1817.4999999999841</c:v>
                </c:pt>
                <c:pt idx="211">
                  <c:v>1817.5833333333173</c:v>
                </c:pt>
                <c:pt idx="212">
                  <c:v>1817.6666666666506</c:v>
                </c:pt>
                <c:pt idx="213">
                  <c:v>1817.7499999999839</c:v>
                </c:pt>
                <c:pt idx="214">
                  <c:v>1817.8333333333171</c:v>
                </c:pt>
                <c:pt idx="215">
                  <c:v>1817.9166666666504</c:v>
                </c:pt>
                <c:pt idx="216">
                  <c:v>1817.9999999999836</c:v>
                </c:pt>
                <c:pt idx="217">
                  <c:v>1818.0833333333169</c:v>
                </c:pt>
                <c:pt idx="218">
                  <c:v>1818.1666666666501</c:v>
                </c:pt>
                <c:pt idx="219">
                  <c:v>1818.2499999999834</c:v>
                </c:pt>
                <c:pt idx="220">
                  <c:v>1818.3333333333167</c:v>
                </c:pt>
                <c:pt idx="221">
                  <c:v>1818.4166666666499</c:v>
                </c:pt>
                <c:pt idx="222">
                  <c:v>1818.4999999999832</c:v>
                </c:pt>
                <c:pt idx="223">
                  <c:v>1818.5833333333164</c:v>
                </c:pt>
                <c:pt idx="224">
                  <c:v>1818.6666666666497</c:v>
                </c:pt>
                <c:pt idx="225">
                  <c:v>1818.7499999999829</c:v>
                </c:pt>
                <c:pt idx="226">
                  <c:v>1818.8333333333162</c:v>
                </c:pt>
                <c:pt idx="227">
                  <c:v>1818.9166666666495</c:v>
                </c:pt>
                <c:pt idx="228">
                  <c:v>1818.9999999999827</c:v>
                </c:pt>
                <c:pt idx="229">
                  <c:v>1819.083333333316</c:v>
                </c:pt>
                <c:pt idx="230">
                  <c:v>1819.1666666666492</c:v>
                </c:pt>
                <c:pt idx="231">
                  <c:v>1819.2499999999825</c:v>
                </c:pt>
                <c:pt idx="232">
                  <c:v>1819.3333333333157</c:v>
                </c:pt>
                <c:pt idx="233">
                  <c:v>1819.416666666649</c:v>
                </c:pt>
                <c:pt idx="234">
                  <c:v>1819.4999999999823</c:v>
                </c:pt>
                <c:pt idx="235">
                  <c:v>1819.5833333333155</c:v>
                </c:pt>
                <c:pt idx="236">
                  <c:v>1819.6666666666488</c:v>
                </c:pt>
                <c:pt idx="237">
                  <c:v>1819.749999999982</c:v>
                </c:pt>
                <c:pt idx="238">
                  <c:v>1819.8333333333153</c:v>
                </c:pt>
                <c:pt idx="239">
                  <c:v>1819.9166666666486</c:v>
                </c:pt>
                <c:pt idx="240">
                  <c:v>1819.9999999999818</c:v>
                </c:pt>
                <c:pt idx="241">
                  <c:v>1820.0833333333151</c:v>
                </c:pt>
                <c:pt idx="242">
                  <c:v>1820.1666666666483</c:v>
                </c:pt>
                <c:pt idx="243">
                  <c:v>1820.2499999999816</c:v>
                </c:pt>
                <c:pt idx="244">
                  <c:v>1820.3333333333148</c:v>
                </c:pt>
                <c:pt idx="245">
                  <c:v>1820.4166666666481</c:v>
                </c:pt>
                <c:pt idx="246">
                  <c:v>1820.4999999999814</c:v>
                </c:pt>
                <c:pt idx="247">
                  <c:v>1820.5833333333146</c:v>
                </c:pt>
                <c:pt idx="248">
                  <c:v>1820.6666666666479</c:v>
                </c:pt>
                <c:pt idx="249">
                  <c:v>1820.7499999999811</c:v>
                </c:pt>
                <c:pt idx="250">
                  <c:v>1820.8333333333144</c:v>
                </c:pt>
                <c:pt idx="251">
                  <c:v>1820.9166666666476</c:v>
                </c:pt>
                <c:pt idx="252">
                  <c:v>1820.9999999999809</c:v>
                </c:pt>
                <c:pt idx="253">
                  <c:v>1821.0833333333142</c:v>
                </c:pt>
                <c:pt idx="254">
                  <c:v>1821.1666666666474</c:v>
                </c:pt>
                <c:pt idx="255">
                  <c:v>1821.2499999999807</c:v>
                </c:pt>
                <c:pt idx="256">
                  <c:v>1821.3333333333139</c:v>
                </c:pt>
                <c:pt idx="257">
                  <c:v>1821.4166666666472</c:v>
                </c:pt>
                <c:pt idx="258">
                  <c:v>1821.4999999999804</c:v>
                </c:pt>
                <c:pt idx="259">
                  <c:v>1821.5833333333137</c:v>
                </c:pt>
                <c:pt idx="260">
                  <c:v>1821.666666666647</c:v>
                </c:pt>
                <c:pt idx="261">
                  <c:v>1821.7499999999802</c:v>
                </c:pt>
                <c:pt idx="262">
                  <c:v>1821.8333333333135</c:v>
                </c:pt>
                <c:pt idx="263">
                  <c:v>1821.9166666666467</c:v>
                </c:pt>
                <c:pt idx="264">
                  <c:v>1821.99999999998</c:v>
                </c:pt>
                <c:pt idx="265">
                  <c:v>1822.0833333333132</c:v>
                </c:pt>
                <c:pt idx="266">
                  <c:v>1822.1666666666465</c:v>
                </c:pt>
                <c:pt idx="267">
                  <c:v>1822.2499999999798</c:v>
                </c:pt>
                <c:pt idx="268">
                  <c:v>1822.333333333313</c:v>
                </c:pt>
                <c:pt idx="269">
                  <c:v>1822.4166666666463</c:v>
                </c:pt>
                <c:pt idx="270">
                  <c:v>1822.4999999999795</c:v>
                </c:pt>
                <c:pt idx="271">
                  <c:v>1822.5833333333128</c:v>
                </c:pt>
                <c:pt idx="272">
                  <c:v>1822.6666666666461</c:v>
                </c:pt>
                <c:pt idx="273">
                  <c:v>1822.7499999999793</c:v>
                </c:pt>
                <c:pt idx="274">
                  <c:v>1822.8333333333126</c:v>
                </c:pt>
                <c:pt idx="275">
                  <c:v>1822.9166666666458</c:v>
                </c:pt>
                <c:pt idx="276">
                  <c:v>1822.9999999999791</c:v>
                </c:pt>
                <c:pt idx="277">
                  <c:v>1823.0833333333123</c:v>
                </c:pt>
                <c:pt idx="278">
                  <c:v>1823.1666666666456</c:v>
                </c:pt>
                <c:pt idx="279">
                  <c:v>1823.2499999999789</c:v>
                </c:pt>
                <c:pt idx="280">
                  <c:v>1823.3333333333121</c:v>
                </c:pt>
                <c:pt idx="281">
                  <c:v>1823.4166666666454</c:v>
                </c:pt>
                <c:pt idx="282">
                  <c:v>1823.4999999999786</c:v>
                </c:pt>
                <c:pt idx="283">
                  <c:v>1823.5833333333119</c:v>
                </c:pt>
                <c:pt idx="284">
                  <c:v>1823.6666666666451</c:v>
                </c:pt>
                <c:pt idx="285">
                  <c:v>1823.7499999999784</c:v>
                </c:pt>
                <c:pt idx="286">
                  <c:v>1823.8333333333117</c:v>
                </c:pt>
                <c:pt idx="287">
                  <c:v>1823.9166666666449</c:v>
                </c:pt>
                <c:pt idx="288">
                  <c:v>1823.9999999999782</c:v>
                </c:pt>
                <c:pt idx="289">
                  <c:v>1824.0833333333114</c:v>
                </c:pt>
                <c:pt idx="290">
                  <c:v>1824.1666666666447</c:v>
                </c:pt>
                <c:pt idx="291">
                  <c:v>1824.2499999999779</c:v>
                </c:pt>
                <c:pt idx="292">
                  <c:v>1824.3333333333112</c:v>
                </c:pt>
                <c:pt idx="293">
                  <c:v>1824.4166666666445</c:v>
                </c:pt>
                <c:pt idx="294">
                  <c:v>1824.4999999999777</c:v>
                </c:pt>
                <c:pt idx="295">
                  <c:v>1824.583333333311</c:v>
                </c:pt>
                <c:pt idx="296">
                  <c:v>1824.6666666666442</c:v>
                </c:pt>
                <c:pt idx="297">
                  <c:v>1824.7499999999775</c:v>
                </c:pt>
                <c:pt idx="298">
                  <c:v>1824.8333333333107</c:v>
                </c:pt>
                <c:pt idx="299">
                  <c:v>1824.916666666644</c:v>
                </c:pt>
                <c:pt idx="300">
                  <c:v>1824.9999999999773</c:v>
                </c:pt>
                <c:pt idx="301">
                  <c:v>1825.0833333333105</c:v>
                </c:pt>
                <c:pt idx="302">
                  <c:v>1825.1666666666438</c:v>
                </c:pt>
                <c:pt idx="303">
                  <c:v>1825.249999999977</c:v>
                </c:pt>
                <c:pt idx="304">
                  <c:v>1825.3333333333103</c:v>
                </c:pt>
                <c:pt idx="305">
                  <c:v>1825.4166666666436</c:v>
                </c:pt>
                <c:pt idx="306">
                  <c:v>1825.4999999999768</c:v>
                </c:pt>
                <c:pt idx="307">
                  <c:v>1825.5833333333101</c:v>
                </c:pt>
                <c:pt idx="308">
                  <c:v>1825.6666666666433</c:v>
                </c:pt>
                <c:pt idx="309">
                  <c:v>1825.7499999999766</c:v>
                </c:pt>
                <c:pt idx="310">
                  <c:v>1825.8333333333098</c:v>
                </c:pt>
                <c:pt idx="311">
                  <c:v>1825.9166666666431</c:v>
                </c:pt>
                <c:pt idx="312">
                  <c:v>1825.9999999999764</c:v>
                </c:pt>
                <c:pt idx="313">
                  <c:v>1826.0833333333096</c:v>
                </c:pt>
                <c:pt idx="314">
                  <c:v>1826.1666666666429</c:v>
                </c:pt>
                <c:pt idx="315">
                  <c:v>1826.2499999999761</c:v>
                </c:pt>
                <c:pt idx="316">
                  <c:v>1826.3333333333094</c:v>
                </c:pt>
                <c:pt idx="317">
                  <c:v>1826.4166666666426</c:v>
                </c:pt>
                <c:pt idx="318">
                  <c:v>1826.4999999999759</c:v>
                </c:pt>
                <c:pt idx="319">
                  <c:v>1826.5833333333092</c:v>
                </c:pt>
                <c:pt idx="320">
                  <c:v>1826.6666666666424</c:v>
                </c:pt>
                <c:pt idx="321">
                  <c:v>1826.7499999999757</c:v>
                </c:pt>
                <c:pt idx="322">
                  <c:v>1826.8333333333089</c:v>
                </c:pt>
                <c:pt idx="323">
                  <c:v>1826.9166666666422</c:v>
                </c:pt>
                <c:pt idx="324">
                  <c:v>1826.9999999999754</c:v>
                </c:pt>
                <c:pt idx="325">
                  <c:v>1827.0833333333087</c:v>
                </c:pt>
                <c:pt idx="326">
                  <c:v>1827.166666666642</c:v>
                </c:pt>
                <c:pt idx="327">
                  <c:v>1827.2499999999752</c:v>
                </c:pt>
                <c:pt idx="328">
                  <c:v>1827.3333333333085</c:v>
                </c:pt>
                <c:pt idx="329">
                  <c:v>1827.4166666666417</c:v>
                </c:pt>
                <c:pt idx="330">
                  <c:v>1827.499999999975</c:v>
                </c:pt>
                <c:pt idx="331">
                  <c:v>1827.5833333333082</c:v>
                </c:pt>
                <c:pt idx="332">
                  <c:v>1827.6666666666415</c:v>
                </c:pt>
                <c:pt idx="333">
                  <c:v>1827.7499999999748</c:v>
                </c:pt>
                <c:pt idx="334">
                  <c:v>1827.833333333308</c:v>
                </c:pt>
                <c:pt idx="335">
                  <c:v>1827.9166666666413</c:v>
                </c:pt>
                <c:pt idx="336">
                  <c:v>1827.9999999999745</c:v>
                </c:pt>
                <c:pt idx="337">
                  <c:v>1828.0833333333078</c:v>
                </c:pt>
                <c:pt idx="338">
                  <c:v>1828.166666666641</c:v>
                </c:pt>
                <c:pt idx="339">
                  <c:v>1828.2499999999743</c:v>
                </c:pt>
                <c:pt idx="340">
                  <c:v>1828.3333333333076</c:v>
                </c:pt>
                <c:pt idx="341">
                  <c:v>1828.4166666666408</c:v>
                </c:pt>
                <c:pt idx="342">
                  <c:v>1828.4999999999741</c:v>
                </c:pt>
                <c:pt idx="343">
                  <c:v>1828.5833333333073</c:v>
                </c:pt>
                <c:pt idx="344">
                  <c:v>1828.6666666666406</c:v>
                </c:pt>
                <c:pt idx="345">
                  <c:v>1828.7499999999739</c:v>
                </c:pt>
                <c:pt idx="346">
                  <c:v>1828.8333333333071</c:v>
                </c:pt>
                <c:pt idx="347">
                  <c:v>1828.9166666666404</c:v>
                </c:pt>
                <c:pt idx="348">
                  <c:v>1828.9999999999736</c:v>
                </c:pt>
                <c:pt idx="349">
                  <c:v>1829.0833333333069</c:v>
                </c:pt>
                <c:pt idx="350">
                  <c:v>1829.1666666666401</c:v>
                </c:pt>
                <c:pt idx="351">
                  <c:v>1829.2499999999734</c:v>
                </c:pt>
                <c:pt idx="352">
                  <c:v>1829.3333333333067</c:v>
                </c:pt>
                <c:pt idx="353">
                  <c:v>1829.4166666666399</c:v>
                </c:pt>
                <c:pt idx="354">
                  <c:v>1829.4999999999732</c:v>
                </c:pt>
                <c:pt idx="355">
                  <c:v>1829.5833333333064</c:v>
                </c:pt>
                <c:pt idx="356">
                  <c:v>1829.6666666666397</c:v>
                </c:pt>
                <c:pt idx="357">
                  <c:v>1829.7499999999729</c:v>
                </c:pt>
                <c:pt idx="358">
                  <c:v>1829.8333333333062</c:v>
                </c:pt>
                <c:pt idx="359">
                  <c:v>1829.9166666666395</c:v>
                </c:pt>
                <c:pt idx="360">
                  <c:v>1829.9999999999727</c:v>
                </c:pt>
                <c:pt idx="361">
                  <c:v>1830.083333333306</c:v>
                </c:pt>
                <c:pt idx="362">
                  <c:v>1830.1666666666392</c:v>
                </c:pt>
                <c:pt idx="363">
                  <c:v>1830.2499999999725</c:v>
                </c:pt>
                <c:pt idx="364">
                  <c:v>1830.3333333333057</c:v>
                </c:pt>
                <c:pt idx="365">
                  <c:v>1830.416666666639</c:v>
                </c:pt>
                <c:pt idx="366">
                  <c:v>1830.4999999999723</c:v>
                </c:pt>
                <c:pt idx="367">
                  <c:v>1830.5833333333055</c:v>
                </c:pt>
                <c:pt idx="368">
                  <c:v>1830.6666666666388</c:v>
                </c:pt>
                <c:pt idx="369">
                  <c:v>1830.749999999972</c:v>
                </c:pt>
                <c:pt idx="370">
                  <c:v>1830.8333333333053</c:v>
                </c:pt>
                <c:pt idx="371">
                  <c:v>1830.9166666666385</c:v>
                </c:pt>
                <c:pt idx="372">
                  <c:v>1830.9999999999718</c:v>
                </c:pt>
                <c:pt idx="373">
                  <c:v>1831.0833333333051</c:v>
                </c:pt>
                <c:pt idx="374">
                  <c:v>1831.1666666666383</c:v>
                </c:pt>
                <c:pt idx="375">
                  <c:v>1831.2499999999716</c:v>
                </c:pt>
                <c:pt idx="376">
                  <c:v>1831.3333333333048</c:v>
                </c:pt>
                <c:pt idx="377">
                  <c:v>1831.4166666666381</c:v>
                </c:pt>
                <c:pt idx="378">
                  <c:v>1831.4999999999714</c:v>
                </c:pt>
                <c:pt idx="379">
                  <c:v>1831.5833333333046</c:v>
                </c:pt>
                <c:pt idx="380">
                  <c:v>1831.6666666666379</c:v>
                </c:pt>
                <c:pt idx="381">
                  <c:v>1831.7499999999711</c:v>
                </c:pt>
                <c:pt idx="382">
                  <c:v>1831.8333333333044</c:v>
                </c:pt>
                <c:pt idx="383">
                  <c:v>1831.9166666666376</c:v>
                </c:pt>
                <c:pt idx="384">
                  <c:v>1831.9999999999709</c:v>
                </c:pt>
                <c:pt idx="385">
                  <c:v>1832.0833333333042</c:v>
                </c:pt>
                <c:pt idx="386">
                  <c:v>1832.1666666666374</c:v>
                </c:pt>
                <c:pt idx="387">
                  <c:v>1832.2499999999707</c:v>
                </c:pt>
                <c:pt idx="388">
                  <c:v>1832.3333333333039</c:v>
                </c:pt>
                <c:pt idx="389">
                  <c:v>1832.4166666666372</c:v>
                </c:pt>
                <c:pt idx="390">
                  <c:v>1832.4999999999704</c:v>
                </c:pt>
                <c:pt idx="391">
                  <c:v>1832.5833333333037</c:v>
                </c:pt>
                <c:pt idx="392">
                  <c:v>1832.666666666637</c:v>
                </c:pt>
                <c:pt idx="393">
                  <c:v>1832.7499999999702</c:v>
                </c:pt>
                <c:pt idx="394">
                  <c:v>1832.8333333333035</c:v>
                </c:pt>
                <c:pt idx="395">
                  <c:v>1832.9166666666367</c:v>
                </c:pt>
                <c:pt idx="396">
                  <c:v>1832.99999999997</c:v>
                </c:pt>
                <c:pt idx="397">
                  <c:v>1833.0833333333032</c:v>
                </c:pt>
                <c:pt idx="398">
                  <c:v>1833.1666666666365</c:v>
                </c:pt>
                <c:pt idx="399">
                  <c:v>1833.2499999999698</c:v>
                </c:pt>
                <c:pt idx="400">
                  <c:v>1833.333333333303</c:v>
                </c:pt>
                <c:pt idx="401">
                  <c:v>1833.4166666666363</c:v>
                </c:pt>
                <c:pt idx="402">
                  <c:v>1833.4999999999695</c:v>
                </c:pt>
                <c:pt idx="403">
                  <c:v>1833.5833333333028</c:v>
                </c:pt>
                <c:pt idx="404">
                  <c:v>1833.666666666636</c:v>
                </c:pt>
                <c:pt idx="405">
                  <c:v>1833.7499999999693</c:v>
                </c:pt>
                <c:pt idx="406">
                  <c:v>1833.8333333333026</c:v>
                </c:pt>
                <c:pt idx="407">
                  <c:v>1833.9166666666358</c:v>
                </c:pt>
                <c:pt idx="408">
                  <c:v>1833.9999999999691</c:v>
                </c:pt>
                <c:pt idx="409">
                  <c:v>1834.0833333333023</c:v>
                </c:pt>
                <c:pt idx="410">
                  <c:v>1834.1666666666356</c:v>
                </c:pt>
                <c:pt idx="411">
                  <c:v>1834.2499999999688</c:v>
                </c:pt>
                <c:pt idx="412">
                  <c:v>1834.3333333333021</c:v>
                </c:pt>
                <c:pt idx="413">
                  <c:v>1834.4166666666354</c:v>
                </c:pt>
                <c:pt idx="414">
                  <c:v>1834.4999999999686</c:v>
                </c:pt>
                <c:pt idx="415">
                  <c:v>1834.5833333333019</c:v>
                </c:pt>
                <c:pt idx="416">
                  <c:v>1834.6666666666351</c:v>
                </c:pt>
                <c:pt idx="417">
                  <c:v>1834.7499999999684</c:v>
                </c:pt>
                <c:pt idx="418">
                  <c:v>1834.8333333333017</c:v>
                </c:pt>
                <c:pt idx="419">
                  <c:v>1834.9166666666349</c:v>
                </c:pt>
                <c:pt idx="420">
                  <c:v>1834.9999999999682</c:v>
                </c:pt>
                <c:pt idx="421">
                  <c:v>1835.0833333333014</c:v>
                </c:pt>
                <c:pt idx="422">
                  <c:v>1835.1666666666347</c:v>
                </c:pt>
                <c:pt idx="423">
                  <c:v>1835.2499999999679</c:v>
                </c:pt>
                <c:pt idx="424">
                  <c:v>1835.3333333333012</c:v>
                </c:pt>
                <c:pt idx="425">
                  <c:v>1835.4166666666345</c:v>
                </c:pt>
                <c:pt idx="426">
                  <c:v>1835.4999999999677</c:v>
                </c:pt>
                <c:pt idx="427">
                  <c:v>1835.583333333301</c:v>
                </c:pt>
                <c:pt idx="428">
                  <c:v>1835.6666666666342</c:v>
                </c:pt>
                <c:pt idx="429">
                  <c:v>1835.7499999999675</c:v>
                </c:pt>
                <c:pt idx="430">
                  <c:v>1835.8333333333007</c:v>
                </c:pt>
                <c:pt idx="431">
                  <c:v>1835.916666666634</c:v>
                </c:pt>
                <c:pt idx="432">
                  <c:v>1835.9999999999673</c:v>
                </c:pt>
                <c:pt idx="433">
                  <c:v>1836.0833333333005</c:v>
                </c:pt>
                <c:pt idx="434">
                  <c:v>1836.1666666666338</c:v>
                </c:pt>
                <c:pt idx="435">
                  <c:v>1836.249999999967</c:v>
                </c:pt>
                <c:pt idx="436">
                  <c:v>1836.3333333333003</c:v>
                </c:pt>
                <c:pt idx="437">
                  <c:v>1836.4166666666335</c:v>
                </c:pt>
                <c:pt idx="438">
                  <c:v>1836.4999999999668</c:v>
                </c:pt>
                <c:pt idx="439">
                  <c:v>1836.5833333333001</c:v>
                </c:pt>
                <c:pt idx="440">
                  <c:v>1836.6666666666333</c:v>
                </c:pt>
                <c:pt idx="441">
                  <c:v>1836.7499999999666</c:v>
                </c:pt>
                <c:pt idx="442">
                  <c:v>1836.8333333332998</c:v>
                </c:pt>
                <c:pt idx="443">
                  <c:v>1836.9166666666331</c:v>
                </c:pt>
                <c:pt idx="444">
                  <c:v>1836.9999999999663</c:v>
                </c:pt>
                <c:pt idx="445">
                  <c:v>1837.0833333332996</c:v>
                </c:pt>
                <c:pt idx="446">
                  <c:v>1837.1666666666329</c:v>
                </c:pt>
                <c:pt idx="447">
                  <c:v>1837.2499999999661</c:v>
                </c:pt>
                <c:pt idx="448">
                  <c:v>1837.3333333332994</c:v>
                </c:pt>
                <c:pt idx="449">
                  <c:v>1837.4166666666326</c:v>
                </c:pt>
                <c:pt idx="450">
                  <c:v>1837.4999999999659</c:v>
                </c:pt>
                <c:pt idx="451">
                  <c:v>1837.5833333332992</c:v>
                </c:pt>
                <c:pt idx="452">
                  <c:v>1837.6666666666324</c:v>
                </c:pt>
                <c:pt idx="453">
                  <c:v>1837.7499999999657</c:v>
                </c:pt>
                <c:pt idx="454">
                  <c:v>1837.8333333332989</c:v>
                </c:pt>
                <c:pt idx="455">
                  <c:v>1837.9166666666322</c:v>
                </c:pt>
                <c:pt idx="456">
                  <c:v>1837.9999999999654</c:v>
                </c:pt>
                <c:pt idx="457">
                  <c:v>1838.0833333332987</c:v>
                </c:pt>
                <c:pt idx="458">
                  <c:v>1838.166666666632</c:v>
                </c:pt>
                <c:pt idx="459">
                  <c:v>1838.2499999999652</c:v>
                </c:pt>
                <c:pt idx="460">
                  <c:v>1838.3333333332985</c:v>
                </c:pt>
                <c:pt idx="461">
                  <c:v>1838.4166666666317</c:v>
                </c:pt>
                <c:pt idx="462">
                  <c:v>1838.499999999965</c:v>
                </c:pt>
                <c:pt idx="463">
                  <c:v>1838.5833333332982</c:v>
                </c:pt>
                <c:pt idx="464">
                  <c:v>1838.6666666666315</c:v>
                </c:pt>
                <c:pt idx="465">
                  <c:v>1838.7499999999648</c:v>
                </c:pt>
                <c:pt idx="466">
                  <c:v>1838.833333333298</c:v>
                </c:pt>
                <c:pt idx="467">
                  <c:v>1838.9166666666313</c:v>
                </c:pt>
                <c:pt idx="468">
                  <c:v>1838.9999999999645</c:v>
                </c:pt>
                <c:pt idx="469">
                  <c:v>1839.0833333332978</c:v>
                </c:pt>
                <c:pt idx="470">
                  <c:v>1839.166666666631</c:v>
                </c:pt>
                <c:pt idx="471">
                  <c:v>1839.2499999999643</c:v>
                </c:pt>
                <c:pt idx="472">
                  <c:v>1839.3333333332976</c:v>
                </c:pt>
                <c:pt idx="473">
                  <c:v>1839.4166666666308</c:v>
                </c:pt>
                <c:pt idx="474">
                  <c:v>1839.4999999999641</c:v>
                </c:pt>
                <c:pt idx="475">
                  <c:v>1839.5833333332973</c:v>
                </c:pt>
                <c:pt idx="476">
                  <c:v>1839.6666666666306</c:v>
                </c:pt>
                <c:pt idx="477">
                  <c:v>1839.7499999999638</c:v>
                </c:pt>
                <c:pt idx="478">
                  <c:v>1839.8333333332971</c:v>
                </c:pt>
                <c:pt idx="479">
                  <c:v>1839.9166666666304</c:v>
                </c:pt>
                <c:pt idx="480">
                  <c:v>1839.9999999999636</c:v>
                </c:pt>
                <c:pt idx="481">
                  <c:v>1840.0833333332969</c:v>
                </c:pt>
                <c:pt idx="482">
                  <c:v>1840.1666666666301</c:v>
                </c:pt>
                <c:pt idx="483">
                  <c:v>1840.2499999999634</c:v>
                </c:pt>
                <c:pt idx="484">
                  <c:v>1840.3333333332967</c:v>
                </c:pt>
                <c:pt idx="485">
                  <c:v>1840.4166666666299</c:v>
                </c:pt>
                <c:pt idx="486">
                  <c:v>1840.4999999999632</c:v>
                </c:pt>
                <c:pt idx="487">
                  <c:v>1840.5833333332964</c:v>
                </c:pt>
                <c:pt idx="488">
                  <c:v>1840.6666666666297</c:v>
                </c:pt>
                <c:pt idx="489">
                  <c:v>1840.7499999999629</c:v>
                </c:pt>
                <c:pt idx="490">
                  <c:v>1840.8333333332962</c:v>
                </c:pt>
                <c:pt idx="491">
                  <c:v>1840.9166666666295</c:v>
                </c:pt>
                <c:pt idx="492">
                  <c:v>1840.9999999999627</c:v>
                </c:pt>
                <c:pt idx="493">
                  <c:v>1841.083333333296</c:v>
                </c:pt>
                <c:pt idx="494">
                  <c:v>1841.1666666666292</c:v>
                </c:pt>
                <c:pt idx="495">
                  <c:v>1841.2499999999625</c:v>
                </c:pt>
                <c:pt idx="496">
                  <c:v>1841.3333333332957</c:v>
                </c:pt>
                <c:pt idx="497">
                  <c:v>1841.416666666629</c:v>
                </c:pt>
                <c:pt idx="498">
                  <c:v>1841.4999999999623</c:v>
                </c:pt>
                <c:pt idx="499">
                  <c:v>1841.5833333332955</c:v>
                </c:pt>
                <c:pt idx="500">
                  <c:v>1841.6666666666288</c:v>
                </c:pt>
                <c:pt idx="501">
                  <c:v>1841.749999999962</c:v>
                </c:pt>
                <c:pt idx="502">
                  <c:v>1841.8333333332953</c:v>
                </c:pt>
                <c:pt idx="503">
                  <c:v>1841.9166666666285</c:v>
                </c:pt>
                <c:pt idx="504">
                  <c:v>1841.9999999999618</c:v>
                </c:pt>
                <c:pt idx="505">
                  <c:v>1842.0833333332951</c:v>
                </c:pt>
                <c:pt idx="506">
                  <c:v>1842.1666666666283</c:v>
                </c:pt>
                <c:pt idx="507">
                  <c:v>1842.2499999999616</c:v>
                </c:pt>
                <c:pt idx="508">
                  <c:v>1842.3333333332948</c:v>
                </c:pt>
                <c:pt idx="509">
                  <c:v>1842.4166666666281</c:v>
                </c:pt>
                <c:pt idx="510">
                  <c:v>1842.4999999999613</c:v>
                </c:pt>
                <c:pt idx="511">
                  <c:v>1842.5833333332946</c:v>
                </c:pt>
                <c:pt idx="512">
                  <c:v>1842.6666666666279</c:v>
                </c:pt>
                <c:pt idx="513">
                  <c:v>1842.7499999999611</c:v>
                </c:pt>
                <c:pt idx="514">
                  <c:v>1842.8333333332944</c:v>
                </c:pt>
                <c:pt idx="515">
                  <c:v>1842.9166666666276</c:v>
                </c:pt>
                <c:pt idx="516">
                  <c:v>1842.9999999999609</c:v>
                </c:pt>
                <c:pt idx="517">
                  <c:v>1843.0833333332941</c:v>
                </c:pt>
                <c:pt idx="518">
                  <c:v>1843.1666666666274</c:v>
                </c:pt>
                <c:pt idx="519">
                  <c:v>1843.2499999999607</c:v>
                </c:pt>
                <c:pt idx="520">
                  <c:v>1843.3333333332939</c:v>
                </c:pt>
                <c:pt idx="521">
                  <c:v>1843.4166666666272</c:v>
                </c:pt>
                <c:pt idx="522">
                  <c:v>1843.4999999999604</c:v>
                </c:pt>
                <c:pt idx="523">
                  <c:v>1843.5833333332937</c:v>
                </c:pt>
                <c:pt idx="524">
                  <c:v>1843.666666666627</c:v>
                </c:pt>
                <c:pt idx="525">
                  <c:v>1843.7499999999602</c:v>
                </c:pt>
                <c:pt idx="526">
                  <c:v>1843.8333333332935</c:v>
                </c:pt>
                <c:pt idx="527">
                  <c:v>1843.9166666666267</c:v>
                </c:pt>
                <c:pt idx="528">
                  <c:v>1843.99999999996</c:v>
                </c:pt>
                <c:pt idx="529">
                  <c:v>1844.0833333332932</c:v>
                </c:pt>
                <c:pt idx="530">
                  <c:v>1844.1666666666265</c:v>
                </c:pt>
                <c:pt idx="531">
                  <c:v>1844.2499999999598</c:v>
                </c:pt>
                <c:pt idx="532">
                  <c:v>1844.333333333293</c:v>
                </c:pt>
                <c:pt idx="533">
                  <c:v>1844.4166666666263</c:v>
                </c:pt>
                <c:pt idx="534">
                  <c:v>1844.4999999999595</c:v>
                </c:pt>
                <c:pt idx="535">
                  <c:v>1844.5833333332928</c:v>
                </c:pt>
                <c:pt idx="536">
                  <c:v>1844.666666666626</c:v>
                </c:pt>
                <c:pt idx="537">
                  <c:v>1844.7499999999593</c:v>
                </c:pt>
                <c:pt idx="538">
                  <c:v>1844.8333333332926</c:v>
                </c:pt>
                <c:pt idx="539">
                  <c:v>1844.9166666666258</c:v>
                </c:pt>
                <c:pt idx="540">
                  <c:v>1844.9999999999591</c:v>
                </c:pt>
                <c:pt idx="541">
                  <c:v>1845.0833333332923</c:v>
                </c:pt>
                <c:pt idx="542">
                  <c:v>1845.1666666666256</c:v>
                </c:pt>
                <c:pt idx="543">
                  <c:v>1845.2499999999588</c:v>
                </c:pt>
                <c:pt idx="544">
                  <c:v>1845.3333333332921</c:v>
                </c:pt>
                <c:pt idx="545">
                  <c:v>1845.4166666666254</c:v>
                </c:pt>
                <c:pt idx="546">
                  <c:v>1845.4999999999586</c:v>
                </c:pt>
                <c:pt idx="547">
                  <c:v>1845.5833333332919</c:v>
                </c:pt>
                <c:pt idx="548">
                  <c:v>1845.6666666666251</c:v>
                </c:pt>
                <c:pt idx="549">
                  <c:v>1845.7499999999584</c:v>
                </c:pt>
                <c:pt idx="550">
                  <c:v>1845.8333333332916</c:v>
                </c:pt>
                <c:pt idx="551">
                  <c:v>1845.9166666666249</c:v>
                </c:pt>
                <c:pt idx="552">
                  <c:v>1845.9999999999582</c:v>
                </c:pt>
                <c:pt idx="553">
                  <c:v>1846.0833333332914</c:v>
                </c:pt>
                <c:pt idx="554">
                  <c:v>1846.1666666666247</c:v>
                </c:pt>
                <c:pt idx="555">
                  <c:v>1846.2499999999579</c:v>
                </c:pt>
                <c:pt idx="556">
                  <c:v>1846.3333333332912</c:v>
                </c:pt>
                <c:pt idx="557">
                  <c:v>1846.4166666666245</c:v>
                </c:pt>
                <c:pt idx="558">
                  <c:v>1846.4999999999577</c:v>
                </c:pt>
                <c:pt idx="559">
                  <c:v>1846.583333333291</c:v>
                </c:pt>
                <c:pt idx="560">
                  <c:v>1846.6666666666242</c:v>
                </c:pt>
                <c:pt idx="561">
                  <c:v>1846.7499999999575</c:v>
                </c:pt>
                <c:pt idx="562">
                  <c:v>1846.8333333332907</c:v>
                </c:pt>
                <c:pt idx="563">
                  <c:v>1846.916666666624</c:v>
                </c:pt>
                <c:pt idx="564">
                  <c:v>1846.9999999999573</c:v>
                </c:pt>
                <c:pt idx="565">
                  <c:v>1847.0833333332905</c:v>
                </c:pt>
                <c:pt idx="566">
                  <c:v>1847.1666666666238</c:v>
                </c:pt>
                <c:pt idx="567">
                  <c:v>1847.249999999957</c:v>
                </c:pt>
                <c:pt idx="568">
                  <c:v>1847.3333333332903</c:v>
                </c:pt>
                <c:pt idx="569">
                  <c:v>1847.4166666666235</c:v>
                </c:pt>
                <c:pt idx="570">
                  <c:v>1847.4999999999568</c:v>
                </c:pt>
                <c:pt idx="571">
                  <c:v>1847.5833333332901</c:v>
                </c:pt>
                <c:pt idx="572">
                  <c:v>1847.6666666666233</c:v>
                </c:pt>
                <c:pt idx="573">
                  <c:v>1847.7499999999566</c:v>
                </c:pt>
                <c:pt idx="574">
                  <c:v>1847.8333333332898</c:v>
                </c:pt>
                <c:pt idx="575">
                  <c:v>1847.9166666666231</c:v>
                </c:pt>
                <c:pt idx="576">
                  <c:v>1847.9999999999563</c:v>
                </c:pt>
                <c:pt idx="577">
                  <c:v>1848.0833333332896</c:v>
                </c:pt>
                <c:pt idx="578">
                  <c:v>1848.1666666666229</c:v>
                </c:pt>
                <c:pt idx="579">
                  <c:v>1848.2499999999561</c:v>
                </c:pt>
                <c:pt idx="580">
                  <c:v>1848.3333333332894</c:v>
                </c:pt>
                <c:pt idx="581">
                  <c:v>1848.4166666666226</c:v>
                </c:pt>
                <c:pt idx="582">
                  <c:v>1848.4999999999559</c:v>
                </c:pt>
                <c:pt idx="583">
                  <c:v>1848.5833333332891</c:v>
                </c:pt>
                <c:pt idx="584">
                  <c:v>1848.6666666666224</c:v>
                </c:pt>
                <c:pt idx="585">
                  <c:v>1848.7499999999557</c:v>
                </c:pt>
                <c:pt idx="586">
                  <c:v>1848.8333333332889</c:v>
                </c:pt>
                <c:pt idx="587">
                  <c:v>1848.9166666666222</c:v>
                </c:pt>
                <c:pt idx="588">
                  <c:v>1848.9999999999554</c:v>
                </c:pt>
                <c:pt idx="589">
                  <c:v>1849.0833333332887</c:v>
                </c:pt>
                <c:pt idx="590">
                  <c:v>1849.1666666666219</c:v>
                </c:pt>
                <c:pt idx="591">
                  <c:v>1849.2499999999552</c:v>
                </c:pt>
                <c:pt idx="592">
                  <c:v>1849.3333333332885</c:v>
                </c:pt>
                <c:pt idx="593">
                  <c:v>1849.4166666666217</c:v>
                </c:pt>
                <c:pt idx="594">
                  <c:v>1849.499999999955</c:v>
                </c:pt>
                <c:pt idx="595">
                  <c:v>1849.5833333332882</c:v>
                </c:pt>
                <c:pt idx="596">
                  <c:v>1849.6666666666215</c:v>
                </c:pt>
                <c:pt idx="597">
                  <c:v>1849.7499999999548</c:v>
                </c:pt>
                <c:pt idx="598">
                  <c:v>1849.833333333288</c:v>
                </c:pt>
                <c:pt idx="599">
                  <c:v>1849.9166666666213</c:v>
                </c:pt>
                <c:pt idx="600">
                  <c:v>1849.9999999999545</c:v>
                </c:pt>
                <c:pt idx="601">
                  <c:v>1850.0833333332878</c:v>
                </c:pt>
                <c:pt idx="602">
                  <c:v>1850.166666666621</c:v>
                </c:pt>
                <c:pt idx="603">
                  <c:v>1850.2499999999543</c:v>
                </c:pt>
                <c:pt idx="604">
                  <c:v>1850.3333333332876</c:v>
                </c:pt>
                <c:pt idx="605">
                  <c:v>1850.4166666666208</c:v>
                </c:pt>
                <c:pt idx="606">
                  <c:v>1850.4999999999541</c:v>
                </c:pt>
                <c:pt idx="607">
                  <c:v>1850.5833333332873</c:v>
                </c:pt>
                <c:pt idx="608">
                  <c:v>1850.6666666666206</c:v>
                </c:pt>
                <c:pt idx="609">
                  <c:v>1850.7499999999538</c:v>
                </c:pt>
                <c:pt idx="610">
                  <c:v>1850.8333333332871</c:v>
                </c:pt>
                <c:pt idx="611">
                  <c:v>1850.9166666666204</c:v>
                </c:pt>
                <c:pt idx="612">
                  <c:v>1850.9999999999536</c:v>
                </c:pt>
                <c:pt idx="613">
                  <c:v>1851.0833333332869</c:v>
                </c:pt>
                <c:pt idx="614">
                  <c:v>1851.1666666666201</c:v>
                </c:pt>
                <c:pt idx="615">
                  <c:v>1851.2499999999534</c:v>
                </c:pt>
                <c:pt idx="616">
                  <c:v>1851.3333333332866</c:v>
                </c:pt>
                <c:pt idx="617">
                  <c:v>1851.4166666666199</c:v>
                </c:pt>
                <c:pt idx="618">
                  <c:v>1851.4999999999532</c:v>
                </c:pt>
                <c:pt idx="619">
                  <c:v>1851.5833333332864</c:v>
                </c:pt>
                <c:pt idx="620">
                  <c:v>1851.6666666666197</c:v>
                </c:pt>
                <c:pt idx="621">
                  <c:v>1851.7499999999529</c:v>
                </c:pt>
                <c:pt idx="622">
                  <c:v>1851.8333333332862</c:v>
                </c:pt>
                <c:pt idx="623">
                  <c:v>1851.9166666666194</c:v>
                </c:pt>
                <c:pt idx="624">
                  <c:v>1851.9999999999527</c:v>
                </c:pt>
                <c:pt idx="625">
                  <c:v>1852.083333333286</c:v>
                </c:pt>
                <c:pt idx="626">
                  <c:v>1852.1666666666192</c:v>
                </c:pt>
                <c:pt idx="627">
                  <c:v>1852.2499999999525</c:v>
                </c:pt>
                <c:pt idx="628">
                  <c:v>1852.3333333332857</c:v>
                </c:pt>
                <c:pt idx="629">
                  <c:v>1852.416666666619</c:v>
                </c:pt>
                <c:pt idx="630">
                  <c:v>1852.4999999999523</c:v>
                </c:pt>
                <c:pt idx="631">
                  <c:v>1852.5833333332855</c:v>
                </c:pt>
                <c:pt idx="632">
                  <c:v>1852.6666666666188</c:v>
                </c:pt>
                <c:pt idx="633">
                  <c:v>1852.749999999952</c:v>
                </c:pt>
                <c:pt idx="634">
                  <c:v>1852.8333333332853</c:v>
                </c:pt>
                <c:pt idx="635">
                  <c:v>1852.9166666666185</c:v>
                </c:pt>
                <c:pt idx="636">
                  <c:v>1852.9999999999518</c:v>
                </c:pt>
                <c:pt idx="637">
                  <c:v>1853.0833333332851</c:v>
                </c:pt>
                <c:pt idx="638">
                  <c:v>1853.1666666666183</c:v>
                </c:pt>
                <c:pt idx="639">
                  <c:v>1853.2499999999516</c:v>
                </c:pt>
                <c:pt idx="640">
                  <c:v>1853.3333333332848</c:v>
                </c:pt>
                <c:pt idx="641">
                  <c:v>1853.4166666666181</c:v>
                </c:pt>
                <c:pt idx="642">
                  <c:v>1853.4999999999513</c:v>
                </c:pt>
                <c:pt idx="643">
                  <c:v>1853.5833333332846</c:v>
                </c:pt>
                <c:pt idx="644">
                  <c:v>1853.6666666666179</c:v>
                </c:pt>
                <c:pt idx="645">
                  <c:v>1853.7499999999511</c:v>
                </c:pt>
                <c:pt idx="646">
                  <c:v>1853.8333333332844</c:v>
                </c:pt>
                <c:pt idx="647">
                  <c:v>1853.9166666666176</c:v>
                </c:pt>
                <c:pt idx="648">
                  <c:v>1853.9999999999509</c:v>
                </c:pt>
                <c:pt idx="649">
                  <c:v>1854.0833333332841</c:v>
                </c:pt>
                <c:pt idx="650">
                  <c:v>1854.1666666666174</c:v>
                </c:pt>
                <c:pt idx="651">
                  <c:v>1854.2499999999507</c:v>
                </c:pt>
                <c:pt idx="652">
                  <c:v>1854.3333333332839</c:v>
                </c:pt>
                <c:pt idx="653">
                  <c:v>1854.4166666666172</c:v>
                </c:pt>
                <c:pt idx="654">
                  <c:v>1854.4999999999504</c:v>
                </c:pt>
                <c:pt idx="655">
                  <c:v>1854.5833333332837</c:v>
                </c:pt>
                <c:pt idx="656">
                  <c:v>1854.6666666666169</c:v>
                </c:pt>
                <c:pt idx="657">
                  <c:v>1854.7499999999502</c:v>
                </c:pt>
                <c:pt idx="658">
                  <c:v>1854.8333333332835</c:v>
                </c:pt>
                <c:pt idx="659">
                  <c:v>1854.9166666666167</c:v>
                </c:pt>
                <c:pt idx="660">
                  <c:v>1854.99999999995</c:v>
                </c:pt>
                <c:pt idx="661">
                  <c:v>1855.0833333332832</c:v>
                </c:pt>
                <c:pt idx="662">
                  <c:v>1855.1666666666165</c:v>
                </c:pt>
                <c:pt idx="663">
                  <c:v>1855.2499999999498</c:v>
                </c:pt>
                <c:pt idx="664">
                  <c:v>1855.333333333283</c:v>
                </c:pt>
                <c:pt idx="665">
                  <c:v>1855.4166666666163</c:v>
                </c:pt>
                <c:pt idx="666">
                  <c:v>1855.4999999999495</c:v>
                </c:pt>
                <c:pt idx="667">
                  <c:v>1855.5833333332828</c:v>
                </c:pt>
                <c:pt idx="668">
                  <c:v>1855.666666666616</c:v>
                </c:pt>
                <c:pt idx="669">
                  <c:v>1855.7499999999493</c:v>
                </c:pt>
                <c:pt idx="670">
                  <c:v>1855.8333333332826</c:v>
                </c:pt>
                <c:pt idx="671">
                  <c:v>1855.9166666666158</c:v>
                </c:pt>
                <c:pt idx="672">
                  <c:v>1855.9999999999491</c:v>
                </c:pt>
                <c:pt idx="673">
                  <c:v>1856.0833333332823</c:v>
                </c:pt>
                <c:pt idx="674">
                  <c:v>1856.1666666666156</c:v>
                </c:pt>
                <c:pt idx="675">
                  <c:v>1856.2499999999488</c:v>
                </c:pt>
                <c:pt idx="676">
                  <c:v>1856.3333333332821</c:v>
                </c:pt>
                <c:pt idx="677">
                  <c:v>1856.4166666666154</c:v>
                </c:pt>
                <c:pt idx="678">
                  <c:v>1856.4999999999486</c:v>
                </c:pt>
                <c:pt idx="679">
                  <c:v>1856.5833333332819</c:v>
                </c:pt>
                <c:pt idx="680">
                  <c:v>1856.6666666666151</c:v>
                </c:pt>
                <c:pt idx="681">
                  <c:v>1856.7499999999484</c:v>
                </c:pt>
                <c:pt idx="682">
                  <c:v>1856.8333333332816</c:v>
                </c:pt>
                <c:pt idx="683">
                  <c:v>1856.9166666666149</c:v>
                </c:pt>
                <c:pt idx="684">
                  <c:v>1856.9999999999482</c:v>
                </c:pt>
                <c:pt idx="685">
                  <c:v>1857.0833333332814</c:v>
                </c:pt>
                <c:pt idx="686">
                  <c:v>1857.1666666666147</c:v>
                </c:pt>
                <c:pt idx="687">
                  <c:v>1857.2499999999479</c:v>
                </c:pt>
                <c:pt idx="688">
                  <c:v>1857.3333333332812</c:v>
                </c:pt>
                <c:pt idx="689">
                  <c:v>1857.4166666666144</c:v>
                </c:pt>
                <c:pt idx="690">
                  <c:v>1857.4999999999477</c:v>
                </c:pt>
                <c:pt idx="691">
                  <c:v>1857.583333333281</c:v>
                </c:pt>
                <c:pt idx="692">
                  <c:v>1857.6666666666142</c:v>
                </c:pt>
                <c:pt idx="693">
                  <c:v>1857.7499999999475</c:v>
                </c:pt>
                <c:pt idx="694">
                  <c:v>1857.8333333332807</c:v>
                </c:pt>
                <c:pt idx="695">
                  <c:v>1857.916666666614</c:v>
                </c:pt>
                <c:pt idx="696">
                  <c:v>1857.9999999999472</c:v>
                </c:pt>
                <c:pt idx="697">
                  <c:v>1858.0833333332805</c:v>
                </c:pt>
                <c:pt idx="698">
                  <c:v>1858.1666666666138</c:v>
                </c:pt>
                <c:pt idx="699">
                  <c:v>1858.249999999947</c:v>
                </c:pt>
                <c:pt idx="700">
                  <c:v>1858.3333333332803</c:v>
                </c:pt>
                <c:pt idx="701">
                  <c:v>1858.4166666666135</c:v>
                </c:pt>
                <c:pt idx="702">
                  <c:v>1858.4999999999468</c:v>
                </c:pt>
                <c:pt idx="703">
                  <c:v>1858.5833333332801</c:v>
                </c:pt>
                <c:pt idx="704">
                  <c:v>1858.6666666666133</c:v>
                </c:pt>
                <c:pt idx="705">
                  <c:v>1858.7499999999466</c:v>
                </c:pt>
                <c:pt idx="706">
                  <c:v>1858.8333333332798</c:v>
                </c:pt>
                <c:pt idx="707">
                  <c:v>1858.9166666666131</c:v>
                </c:pt>
                <c:pt idx="708">
                  <c:v>1858.9999999999463</c:v>
                </c:pt>
                <c:pt idx="709">
                  <c:v>1859.0833333332796</c:v>
                </c:pt>
                <c:pt idx="710">
                  <c:v>1859.1666666666129</c:v>
                </c:pt>
                <c:pt idx="711">
                  <c:v>1859.2499999999461</c:v>
                </c:pt>
                <c:pt idx="712">
                  <c:v>1859.3333333332794</c:v>
                </c:pt>
                <c:pt idx="713">
                  <c:v>1859.4166666666126</c:v>
                </c:pt>
                <c:pt idx="714">
                  <c:v>1859.4999999999459</c:v>
                </c:pt>
                <c:pt idx="715">
                  <c:v>1859.5833333332791</c:v>
                </c:pt>
                <c:pt idx="716">
                  <c:v>1859.6666666666124</c:v>
                </c:pt>
                <c:pt idx="717">
                  <c:v>1859.7499999999457</c:v>
                </c:pt>
                <c:pt idx="718">
                  <c:v>1859.8333333332789</c:v>
                </c:pt>
                <c:pt idx="719">
                  <c:v>1859.9166666666122</c:v>
                </c:pt>
                <c:pt idx="720">
                  <c:v>1859.9999999999454</c:v>
                </c:pt>
                <c:pt idx="721">
                  <c:v>1860.0833333332787</c:v>
                </c:pt>
                <c:pt idx="722">
                  <c:v>1860.1666666666119</c:v>
                </c:pt>
                <c:pt idx="723">
                  <c:v>1860.2499999999452</c:v>
                </c:pt>
                <c:pt idx="724">
                  <c:v>1860.3333333332785</c:v>
                </c:pt>
                <c:pt idx="725">
                  <c:v>1860.4166666666117</c:v>
                </c:pt>
                <c:pt idx="726">
                  <c:v>1860.499999999945</c:v>
                </c:pt>
                <c:pt idx="727">
                  <c:v>1860.5833333332782</c:v>
                </c:pt>
                <c:pt idx="728">
                  <c:v>1860.6666666666115</c:v>
                </c:pt>
                <c:pt idx="729">
                  <c:v>1860.7499999999447</c:v>
                </c:pt>
                <c:pt idx="730">
                  <c:v>1860.833333333278</c:v>
                </c:pt>
                <c:pt idx="731">
                  <c:v>1860.9166666666113</c:v>
                </c:pt>
                <c:pt idx="732">
                  <c:v>1860.9999999999445</c:v>
                </c:pt>
                <c:pt idx="733">
                  <c:v>1861.0833333332778</c:v>
                </c:pt>
                <c:pt idx="734">
                  <c:v>1861.166666666611</c:v>
                </c:pt>
                <c:pt idx="735">
                  <c:v>1861.2499999999443</c:v>
                </c:pt>
                <c:pt idx="736">
                  <c:v>1861.3333333332776</c:v>
                </c:pt>
                <c:pt idx="737">
                  <c:v>1861.4166666666108</c:v>
                </c:pt>
                <c:pt idx="738">
                  <c:v>1861.4999999999441</c:v>
                </c:pt>
                <c:pt idx="739">
                  <c:v>1861.5833333332773</c:v>
                </c:pt>
                <c:pt idx="740">
                  <c:v>1861.6666666666106</c:v>
                </c:pt>
                <c:pt idx="741">
                  <c:v>1861.7499999999438</c:v>
                </c:pt>
                <c:pt idx="742">
                  <c:v>1861.8333333332771</c:v>
                </c:pt>
                <c:pt idx="743">
                  <c:v>1861.9166666666104</c:v>
                </c:pt>
                <c:pt idx="744">
                  <c:v>1861.9999999999436</c:v>
                </c:pt>
                <c:pt idx="745">
                  <c:v>1862.0833333332769</c:v>
                </c:pt>
                <c:pt idx="746">
                  <c:v>1862.1666666666101</c:v>
                </c:pt>
                <c:pt idx="747">
                  <c:v>1862.2499999999434</c:v>
                </c:pt>
                <c:pt idx="748">
                  <c:v>1862.3333333332766</c:v>
                </c:pt>
                <c:pt idx="749">
                  <c:v>1862.4166666666099</c:v>
                </c:pt>
                <c:pt idx="750">
                  <c:v>1862.4999999999432</c:v>
                </c:pt>
                <c:pt idx="751">
                  <c:v>1862.5833333332764</c:v>
                </c:pt>
                <c:pt idx="752">
                  <c:v>1862.6666666666097</c:v>
                </c:pt>
                <c:pt idx="753">
                  <c:v>1862.7499999999429</c:v>
                </c:pt>
                <c:pt idx="754">
                  <c:v>1862.8333333332762</c:v>
                </c:pt>
                <c:pt idx="755">
                  <c:v>1862.9166666666094</c:v>
                </c:pt>
                <c:pt idx="756">
                  <c:v>1862.9999999999427</c:v>
                </c:pt>
                <c:pt idx="757">
                  <c:v>1863.083333333276</c:v>
                </c:pt>
                <c:pt idx="758">
                  <c:v>1863.1666666666092</c:v>
                </c:pt>
                <c:pt idx="759">
                  <c:v>1863.2499999999425</c:v>
                </c:pt>
                <c:pt idx="760">
                  <c:v>1863.3333333332757</c:v>
                </c:pt>
                <c:pt idx="761">
                  <c:v>1863.416666666609</c:v>
                </c:pt>
                <c:pt idx="762">
                  <c:v>1863.4999999999422</c:v>
                </c:pt>
                <c:pt idx="763">
                  <c:v>1863.5833333332755</c:v>
                </c:pt>
                <c:pt idx="764">
                  <c:v>1863.6666666666088</c:v>
                </c:pt>
                <c:pt idx="765">
                  <c:v>1863.749999999942</c:v>
                </c:pt>
                <c:pt idx="766">
                  <c:v>1863.8333333332753</c:v>
                </c:pt>
                <c:pt idx="767">
                  <c:v>1863.9166666666085</c:v>
                </c:pt>
                <c:pt idx="768">
                  <c:v>1863.9999999999418</c:v>
                </c:pt>
                <c:pt idx="769">
                  <c:v>1864.083333333275</c:v>
                </c:pt>
                <c:pt idx="770">
                  <c:v>1864.1666666666083</c:v>
                </c:pt>
                <c:pt idx="771">
                  <c:v>1864.2499999999416</c:v>
                </c:pt>
                <c:pt idx="772">
                  <c:v>1864.3333333332748</c:v>
                </c:pt>
                <c:pt idx="773">
                  <c:v>1864.4166666666081</c:v>
                </c:pt>
                <c:pt idx="774">
                  <c:v>1864.4999999999413</c:v>
                </c:pt>
                <c:pt idx="775">
                  <c:v>1864.5833333332746</c:v>
                </c:pt>
                <c:pt idx="776">
                  <c:v>1864.6666666666079</c:v>
                </c:pt>
                <c:pt idx="777">
                  <c:v>1864.7499999999411</c:v>
                </c:pt>
                <c:pt idx="778">
                  <c:v>1864.8333333332744</c:v>
                </c:pt>
                <c:pt idx="779">
                  <c:v>1864.9166666666076</c:v>
                </c:pt>
                <c:pt idx="780">
                  <c:v>1864.9999999999409</c:v>
                </c:pt>
                <c:pt idx="781">
                  <c:v>1865.0833333332741</c:v>
                </c:pt>
                <c:pt idx="782">
                  <c:v>1865.1666666666074</c:v>
                </c:pt>
                <c:pt idx="783">
                  <c:v>1865.2499999999407</c:v>
                </c:pt>
                <c:pt idx="784">
                  <c:v>1865.3333333332739</c:v>
                </c:pt>
                <c:pt idx="785">
                  <c:v>1865.4166666666072</c:v>
                </c:pt>
                <c:pt idx="786">
                  <c:v>1865.4999999999404</c:v>
                </c:pt>
                <c:pt idx="787">
                  <c:v>1865.5833333332737</c:v>
                </c:pt>
                <c:pt idx="788">
                  <c:v>1865.6666666666069</c:v>
                </c:pt>
                <c:pt idx="789">
                  <c:v>1865.7499999999402</c:v>
                </c:pt>
                <c:pt idx="790">
                  <c:v>1865.8333333332735</c:v>
                </c:pt>
                <c:pt idx="791">
                  <c:v>1865.9166666666067</c:v>
                </c:pt>
                <c:pt idx="792">
                  <c:v>1865.99999999994</c:v>
                </c:pt>
                <c:pt idx="793">
                  <c:v>1866.0833333332732</c:v>
                </c:pt>
                <c:pt idx="794">
                  <c:v>1866.1666666666065</c:v>
                </c:pt>
                <c:pt idx="795">
                  <c:v>1866.2499999999397</c:v>
                </c:pt>
                <c:pt idx="796">
                  <c:v>1866.333333333273</c:v>
                </c:pt>
                <c:pt idx="797">
                  <c:v>1866.4166666666063</c:v>
                </c:pt>
                <c:pt idx="798">
                  <c:v>1866.4999999999395</c:v>
                </c:pt>
                <c:pt idx="799">
                  <c:v>1866.5833333332728</c:v>
                </c:pt>
                <c:pt idx="800">
                  <c:v>1866.666666666606</c:v>
                </c:pt>
                <c:pt idx="801">
                  <c:v>1866.7499999999393</c:v>
                </c:pt>
                <c:pt idx="802">
                  <c:v>1866.8333333332725</c:v>
                </c:pt>
                <c:pt idx="803">
                  <c:v>1866.9166666666058</c:v>
                </c:pt>
                <c:pt idx="804">
                  <c:v>1866.9999999999391</c:v>
                </c:pt>
                <c:pt idx="805">
                  <c:v>1867.0833333332723</c:v>
                </c:pt>
                <c:pt idx="806">
                  <c:v>1867.1666666666056</c:v>
                </c:pt>
                <c:pt idx="807">
                  <c:v>1867.2499999999388</c:v>
                </c:pt>
                <c:pt idx="808">
                  <c:v>1867.3333333332721</c:v>
                </c:pt>
                <c:pt idx="809">
                  <c:v>1867.4166666666054</c:v>
                </c:pt>
                <c:pt idx="810">
                  <c:v>1867.4999999999386</c:v>
                </c:pt>
                <c:pt idx="811">
                  <c:v>1867.5833333332719</c:v>
                </c:pt>
                <c:pt idx="812">
                  <c:v>1867.6666666666051</c:v>
                </c:pt>
                <c:pt idx="813">
                  <c:v>1867.7499999999384</c:v>
                </c:pt>
                <c:pt idx="814">
                  <c:v>1867.8333333332716</c:v>
                </c:pt>
                <c:pt idx="815">
                  <c:v>1867.9166666666049</c:v>
                </c:pt>
                <c:pt idx="816">
                  <c:v>1867.9999999999382</c:v>
                </c:pt>
                <c:pt idx="817">
                  <c:v>1868.0833333332714</c:v>
                </c:pt>
                <c:pt idx="818">
                  <c:v>1868.1666666666047</c:v>
                </c:pt>
                <c:pt idx="819">
                  <c:v>1868.2499999999379</c:v>
                </c:pt>
                <c:pt idx="820">
                  <c:v>1868.3333333332712</c:v>
                </c:pt>
                <c:pt idx="821">
                  <c:v>1868.4166666666044</c:v>
                </c:pt>
                <c:pt idx="822">
                  <c:v>1868.4999999999377</c:v>
                </c:pt>
                <c:pt idx="823">
                  <c:v>1868.583333333271</c:v>
                </c:pt>
                <c:pt idx="824">
                  <c:v>1868.6666666666042</c:v>
                </c:pt>
                <c:pt idx="825">
                  <c:v>1868.7499999999375</c:v>
                </c:pt>
                <c:pt idx="826">
                  <c:v>1868.8333333332707</c:v>
                </c:pt>
                <c:pt idx="827">
                  <c:v>1868.916666666604</c:v>
                </c:pt>
                <c:pt idx="828">
                  <c:v>1868.9999999999372</c:v>
                </c:pt>
                <c:pt idx="829">
                  <c:v>1869.0833333332705</c:v>
                </c:pt>
                <c:pt idx="830">
                  <c:v>1869.1666666666038</c:v>
                </c:pt>
                <c:pt idx="831">
                  <c:v>1869.249999999937</c:v>
                </c:pt>
                <c:pt idx="832">
                  <c:v>1869.3333333332703</c:v>
                </c:pt>
                <c:pt idx="833">
                  <c:v>1869.4166666666035</c:v>
                </c:pt>
                <c:pt idx="834">
                  <c:v>1869.4999999999368</c:v>
                </c:pt>
                <c:pt idx="835">
                  <c:v>1869.58333333327</c:v>
                </c:pt>
                <c:pt idx="836">
                  <c:v>1869.6666666666033</c:v>
                </c:pt>
                <c:pt idx="837">
                  <c:v>1869.7499999999366</c:v>
                </c:pt>
                <c:pt idx="838">
                  <c:v>1869.8333333332698</c:v>
                </c:pt>
                <c:pt idx="839">
                  <c:v>1869.9166666666031</c:v>
                </c:pt>
                <c:pt idx="840">
                  <c:v>1869.9999999999363</c:v>
                </c:pt>
                <c:pt idx="841">
                  <c:v>1870.0833333332696</c:v>
                </c:pt>
                <c:pt idx="842">
                  <c:v>1870.1666666666029</c:v>
                </c:pt>
                <c:pt idx="843">
                  <c:v>1870.2499999999361</c:v>
                </c:pt>
                <c:pt idx="844">
                  <c:v>1870.3333333332694</c:v>
                </c:pt>
                <c:pt idx="845">
                  <c:v>1870.4166666666026</c:v>
                </c:pt>
                <c:pt idx="846">
                  <c:v>1870.4999999999359</c:v>
                </c:pt>
                <c:pt idx="847">
                  <c:v>1870.5833333332691</c:v>
                </c:pt>
                <c:pt idx="848">
                  <c:v>1870.6666666666024</c:v>
                </c:pt>
                <c:pt idx="849">
                  <c:v>1870.7499999999357</c:v>
                </c:pt>
                <c:pt idx="850">
                  <c:v>1870.8333333332689</c:v>
                </c:pt>
                <c:pt idx="851">
                  <c:v>1870.9166666666022</c:v>
                </c:pt>
                <c:pt idx="852">
                  <c:v>1870.9999999999354</c:v>
                </c:pt>
                <c:pt idx="853">
                  <c:v>1871.0833333332687</c:v>
                </c:pt>
                <c:pt idx="854">
                  <c:v>1871.1666666666019</c:v>
                </c:pt>
                <c:pt idx="855">
                  <c:v>1871.2499999999352</c:v>
                </c:pt>
                <c:pt idx="856">
                  <c:v>1871.3333333332685</c:v>
                </c:pt>
                <c:pt idx="857">
                  <c:v>1871.4166666666017</c:v>
                </c:pt>
                <c:pt idx="858">
                  <c:v>1871.499999999935</c:v>
                </c:pt>
                <c:pt idx="859">
                  <c:v>1871.5833333332682</c:v>
                </c:pt>
                <c:pt idx="860">
                  <c:v>1871.6666666666015</c:v>
                </c:pt>
                <c:pt idx="861">
                  <c:v>1871.7499999999347</c:v>
                </c:pt>
                <c:pt idx="862">
                  <c:v>1871.833333333268</c:v>
                </c:pt>
                <c:pt idx="863">
                  <c:v>1871.9166666666013</c:v>
                </c:pt>
                <c:pt idx="864">
                  <c:v>1871.9999999999345</c:v>
                </c:pt>
                <c:pt idx="865">
                  <c:v>1872.0833333332678</c:v>
                </c:pt>
                <c:pt idx="866">
                  <c:v>1872.166666666601</c:v>
                </c:pt>
                <c:pt idx="867">
                  <c:v>1872.2499999999343</c:v>
                </c:pt>
                <c:pt idx="868">
                  <c:v>1872.3333333332675</c:v>
                </c:pt>
                <c:pt idx="869">
                  <c:v>1872.4166666666008</c:v>
                </c:pt>
                <c:pt idx="870">
                  <c:v>1872.4999999999341</c:v>
                </c:pt>
                <c:pt idx="871">
                  <c:v>1872.5833333332673</c:v>
                </c:pt>
                <c:pt idx="872">
                  <c:v>1872.6666666666006</c:v>
                </c:pt>
                <c:pt idx="873">
                  <c:v>1872.7499999999338</c:v>
                </c:pt>
                <c:pt idx="874">
                  <c:v>1872.8333333332671</c:v>
                </c:pt>
                <c:pt idx="875">
                  <c:v>1872.9166666666003</c:v>
                </c:pt>
                <c:pt idx="876">
                  <c:v>1872.9999999999336</c:v>
                </c:pt>
                <c:pt idx="877">
                  <c:v>1873.0833333332669</c:v>
                </c:pt>
                <c:pt idx="878">
                  <c:v>1873.1666666666001</c:v>
                </c:pt>
                <c:pt idx="879">
                  <c:v>1873.2499999999334</c:v>
                </c:pt>
                <c:pt idx="880">
                  <c:v>1873.3333333332666</c:v>
                </c:pt>
                <c:pt idx="881">
                  <c:v>1873.4166666665999</c:v>
                </c:pt>
                <c:pt idx="882">
                  <c:v>1873.4999999999332</c:v>
                </c:pt>
                <c:pt idx="883">
                  <c:v>1873.5833333332664</c:v>
                </c:pt>
                <c:pt idx="884">
                  <c:v>1873.6666666665997</c:v>
                </c:pt>
                <c:pt idx="885">
                  <c:v>1873.7499999999329</c:v>
                </c:pt>
                <c:pt idx="886">
                  <c:v>1873.8333333332662</c:v>
                </c:pt>
                <c:pt idx="887">
                  <c:v>1873.9166666665994</c:v>
                </c:pt>
                <c:pt idx="888">
                  <c:v>1873.9999999999327</c:v>
                </c:pt>
                <c:pt idx="889">
                  <c:v>1874.083333333266</c:v>
                </c:pt>
                <c:pt idx="890">
                  <c:v>1874.1666666665992</c:v>
                </c:pt>
                <c:pt idx="891">
                  <c:v>1874.2499999999325</c:v>
                </c:pt>
                <c:pt idx="892">
                  <c:v>1874.3333333332657</c:v>
                </c:pt>
                <c:pt idx="893">
                  <c:v>1874.416666666599</c:v>
                </c:pt>
                <c:pt idx="894">
                  <c:v>1874.4999999999322</c:v>
                </c:pt>
                <c:pt idx="895">
                  <c:v>1874.5833333332655</c:v>
                </c:pt>
                <c:pt idx="896">
                  <c:v>1874.6666666665988</c:v>
                </c:pt>
                <c:pt idx="897">
                  <c:v>1874.749999999932</c:v>
                </c:pt>
                <c:pt idx="898">
                  <c:v>1874.8333333332653</c:v>
                </c:pt>
                <c:pt idx="899">
                  <c:v>1874.9166666665985</c:v>
                </c:pt>
                <c:pt idx="900">
                  <c:v>1874.9999999999318</c:v>
                </c:pt>
                <c:pt idx="901">
                  <c:v>1875.083333333265</c:v>
                </c:pt>
                <c:pt idx="902">
                  <c:v>1875.1666666665983</c:v>
                </c:pt>
                <c:pt idx="903">
                  <c:v>1875.2499999999316</c:v>
                </c:pt>
                <c:pt idx="904">
                  <c:v>1875.3333333332648</c:v>
                </c:pt>
                <c:pt idx="905">
                  <c:v>1875.4166666665981</c:v>
                </c:pt>
                <c:pt idx="906">
                  <c:v>1875.4999999999313</c:v>
                </c:pt>
                <c:pt idx="907">
                  <c:v>1875.5833333332646</c:v>
                </c:pt>
                <c:pt idx="908">
                  <c:v>1875.6666666665978</c:v>
                </c:pt>
                <c:pt idx="909">
                  <c:v>1875.7499999999311</c:v>
                </c:pt>
                <c:pt idx="910">
                  <c:v>1875.8333333332644</c:v>
                </c:pt>
                <c:pt idx="911">
                  <c:v>1875.9166666665976</c:v>
                </c:pt>
                <c:pt idx="912">
                  <c:v>1875.9999999999309</c:v>
                </c:pt>
                <c:pt idx="913">
                  <c:v>1876.0833333332641</c:v>
                </c:pt>
                <c:pt idx="914">
                  <c:v>1876.1666666665974</c:v>
                </c:pt>
                <c:pt idx="915">
                  <c:v>1876.2499999999307</c:v>
                </c:pt>
                <c:pt idx="916">
                  <c:v>1876.3333333332639</c:v>
                </c:pt>
                <c:pt idx="917">
                  <c:v>1876.4166666665972</c:v>
                </c:pt>
                <c:pt idx="918">
                  <c:v>1876.4999999999304</c:v>
                </c:pt>
                <c:pt idx="919">
                  <c:v>1876.5833333332637</c:v>
                </c:pt>
                <c:pt idx="920">
                  <c:v>1876.6666666665969</c:v>
                </c:pt>
                <c:pt idx="921">
                  <c:v>1876.7499999999302</c:v>
                </c:pt>
                <c:pt idx="922">
                  <c:v>1876.8333333332635</c:v>
                </c:pt>
                <c:pt idx="923">
                  <c:v>1876.9166666665967</c:v>
                </c:pt>
                <c:pt idx="924">
                  <c:v>1876.99999999993</c:v>
                </c:pt>
                <c:pt idx="925">
                  <c:v>1877.0833333332632</c:v>
                </c:pt>
                <c:pt idx="926">
                  <c:v>1877.1666666665965</c:v>
                </c:pt>
                <c:pt idx="927">
                  <c:v>1877.2499999999297</c:v>
                </c:pt>
                <c:pt idx="928">
                  <c:v>1877.333333333263</c:v>
                </c:pt>
                <c:pt idx="929">
                  <c:v>1877.4166666665963</c:v>
                </c:pt>
                <c:pt idx="930">
                  <c:v>1877.4999999999295</c:v>
                </c:pt>
                <c:pt idx="931">
                  <c:v>1877.5833333332628</c:v>
                </c:pt>
                <c:pt idx="932">
                  <c:v>1877.666666666596</c:v>
                </c:pt>
                <c:pt idx="933">
                  <c:v>1877.7499999999293</c:v>
                </c:pt>
                <c:pt idx="934">
                  <c:v>1877.8333333332625</c:v>
                </c:pt>
                <c:pt idx="935">
                  <c:v>1877.9166666665958</c:v>
                </c:pt>
                <c:pt idx="936">
                  <c:v>1877.9999999999291</c:v>
                </c:pt>
                <c:pt idx="937">
                  <c:v>1878.0833333332623</c:v>
                </c:pt>
                <c:pt idx="938">
                  <c:v>1878.1666666665956</c:v>
                </c:pt>
                <c:pt idx="939">
                  <c:v>1878.2499999999288</c:v>
                </c:pt>
                <c:pt idx="940">
                  <c:v>1878.3333333332621</c:v>
                </c:pt>
                <c:pt idx="941">
                  <c:v>1878.4166666665953</c:v>
                </c:pt>
                <c:pt idx="942">
                  <c:v>1878.4999999999286</c:v>
                </c:pt>
                <c:pt idx="943">
                  <c:v>1878.5833333332619</c:v>
                </c:pt>
                <c:pt idx="944">
                  <c:v>1878.6666666665951</c:v>
                </c:pt>
                <c:pt idx="945">
                  <c:v>1878.7499999999284</c:v>
                </c:pt>
                <c:pt idx="946">
                  <c:v>1878.8333333332616</c:v>
                </c:pt>
                <c:pt idx="947">
                  <c:v>1878.9166666665949</c:v>
                </c:pt>
                <c:pt idx="948">
                  <c:v>1878.9999999999281</c:v>
                </c:pt>
                <c:pt idx="949">
                  <c:v>1879.0833333332614</c:v>
                </c:pt>
                <c:pt idx="950">
                  <c:v>1879.1666666665947</c:v>
                </c:pt>
                <c:pt idx="951">
                  <c:v>1879.2499999999279</c:v>
                </c:pt>
                <c:pt idx="952">
                  <c:v>1879.3333333332612</c:v>
                </c:pt>
                <c:pt idx="953">
                  <c:v>1879.4166666665944</c:v>
                </c:pt>
                <c:pt idx="954">
                  <c:v>1879.4999999999277</c:v>
                </c:pt>
                <c:pt idx="955">
                  <c:v>1879.583333333261</c:v>
                </c:pt>
                <c:pt idx="956">
                  <c:v>1879.6666666665942</c:v>
                </c:pt>
                <c:pt idx="957">
                  <c:v>1879.7499999999275</c:v>
                </c:pt>
                <c:pt idx="958">
                  <c:v>1879.8333333332607</c:v>
                </c:pt>
                <c:pt idx="959">
                  <c:v>1879.916666666594</c:v>
                </c:pt>
                <c:pt idx="960">
                  <c:v>1879.9999999999272</c:v>
                </c:pt>
                <c:pt idx="961">
                  <c:v>1880.0833333332605</c:v>
                </c:pt>
                <c:pt idx="962">
                  <c:v>1880.1666666665938</c:v>
                </c:pt>
                <c:pt idx="963">
                  <c:v>1880.249999999927</c:v>
                </c:pt>
                <c:pt idx="964">
                  <c:v>1880.3333333332603</c:v>
                </c:pt>
                <c:pt idx="965">
                  <c:v>1880.4166666665935</c:v>
                </c:pt>
                <c:pt idx="966">
                  <c:v>1880.4999999999268</c:v>
                </c:pt>
                <c:pt idx="967">
                  <c:v>1880.58333333326</c:v>
                </c:pt>
                <c:pt idx="968">
                  <c:v>1880.6666666665933</c:v>
                </c:pt>
                <c:pt idx="969">
                  <c:v>1880.7499999999266</c:v>
                </c:pt>
                <c:pt idx="970">
                  <c:v>1880.8333333332598</c:v>
                </c:pt>
                <c:pt idx="971">
                  <c:v>1880.9166666665931</c:v>
                </c:pt>
                <c:pt idx="972">
                  <c:v>1880.9999999999263</c:v>
                </c:pt>
                <c:pt idx="973">
                  <c:v>1881.0833333332596</c:v>
                </c:pt>
                <c:pt idx="974">
                  <c:v>1881.1666666665928</c:v>
                </c:pt>
                <c:pt idx="975">
                  <c:v>1881.2499999999261</c:v>
                </c:pt>
                <c:pt idx="976">
                  <c:v>1881.3333333332594</c:v>
                </c:pt>
                <c:pt idx="977">
                  <c:v>1881.4166666665926</c:v>
                </c:pt>
                <c:pt idx="978">
                  <c:v>1881.4999999999259</c:v>
                </c:pt>
                <c:pt idx="979">
                  <c:v>1881.5833333332591</c:v>
                </c:pt>
                <c:pt idx="980">
                  <c:v>1881.6666666665924</c:v>
                </c:pt>
                <c:pt idx="981">
                  <c:v>1881.7499999999256</c:v>
                </c:pt>
                <c:pt idx="982">
                  <c:v>1881.8333333332589</c:v>
                </c:pt>
                <c:pt idx="983">
                  <c:v>1881.9166666665922</c:v>
                </c:pt>
                <c:pt idx="984">
                  <c:v>1881.9999999999254</c:v>
                </c:pt>
                <c:pt idx="985">
                  <c:v>1882.0833333332587</c:v>
                </c:pt>
                <c:pt idx="986">
                  <c:v>1882.1666666665919</c:v>
                </c:pt>
                <c:pt idx="987">
                  <c:v>1882.2499999999252</c:v>
                </c:pt>
                <c:pt idx="988">
                  <c:v>1882.3333333332585</c:v>
                </c:pt>
                <c:pt idx="989">
                  <c:v>1882.4166666665917</c:v>
                </c:pt>
                <c:pt idx="990">
                  <c:v>1882.499999999925</c:v>
                </c:pt>
                <c:pt idx="991">
                  <c:v>1882.5833333332582</c:v>
                </c:pt>
                <c:pt idx="992">
                  <c:v>1882.6666666665915</c:v>
                </c:pt>
                <c:pt idx="993">
                  <c:v>1882.7499999999247</c:v>
                </c:pt>
                <c:pt idx="994">
                  <c:v>1882.833333333258</c:v>
                </c:pt>
                <c:pt idx="995">
                  <c:v>1882.9166666665913</c:v>
                </c:pt>
                <c:pt idx="996">
                  <c:v>1882.9999999999245</c:v>
                </c:pt>
                <c:pt idx="997">
                  <c:v>1883.0833333332578</c:v>
                </c:pt>
                <c:pt idx="998">
                  <c:v>1883.166666666591</c:v>
                </c:pt>
                <c:pt idx="999">
                  <c:v>1883.2499999999243</c:v>
                </c:pt>
                <c:pt idx="1000">
                  <c:v>1883.3333333332575</c:v>
                </c:pt>
                <c:pt idx="1001">
                  <c:v>1883.4166666665908</c:v>
                </c:pt>
                <c:pt idx="1002">
                  <c:v>1883.4999999999241</c:v>
                </c:pt>
                <c:pt idx="1003">
                  <c:v>1883.5833333332573</c:v>
                </c:pt>
                <c:pt idx="1004">
                  <c:v>1883.6666666665906</c:v>
                </c:pt>
                <c:pt idx="1005">
                  <c:v>1883.7499999999238</c:v>
                </c:pt>
                <c:pt idx="1006">
                  <c:v>1883.8333333332571</c:v>
                </c:pt>
                <c:pt idx="1007">
                  <c:v>1883.9166666665903</c:v>
                </c:pt>
                <c:pt idx="1008">
                  <c:v>1883.9999999999236</c:v>
                </c:pt>
                <c:pt idx="1009">
                  <c:v>1884.0833333332569</c:v>
                </c:pt>
                <c:pt idx="1010">
                  <c:v>1884.1666666665901</c:v>
                </c:pt>
                <c:pt idx="1011">
                  <c:v>1884.2499999999234</c:v>
                </c:pt>
                <c:pt idx="1012">
                  <c:v>1884.3333333332566</c:v>
                </c:pt>
                <c:pt idx="1013">
                  <c:v>1884.4166666665899</c:v>
                </c:pt>
                <c:pt idx="1014">
                  <c:v>1884.4999999999231</c:v>
                </c:pt>
                <c:pt idx="1015">
                  <c:v>1884.5833333332564</c:v>
                </c:pt>
                <c:pt idx="1016">
                  <c:v>1884.6666666665897</c:v>
                </c:pt>
                <c:pt idx="1017">
                  <c:v>1884.7499999999229</c:v>
                </c:pt>
                <c:pt idx="1018">
                  <c:v>1884.8333333332562</c:v>
                </c:pt>
                <c:pt idx="1019">
                  <c:v>1884.9166666665894</c:v>
                </c:pt>
                <c:pt idx="1020">
                  <c:v>1884.9999999999227</c:v>
                </c:pt>
                <c:pt idx="1021">
                  <c:v>1885.083333333256</c:v>
                </c:pt>
                <c:pt idx="1022">
                  <c:v>1885.1666666665892</c:v>
                </c:pt>
                <c:pt idx="1023">
                  <c:v>1885.2499999999225</c:v>
                </c:pt>
                <c:pt idx="1024">
                  <c:v>1885.3333333332557</c:v>
                </c:pt>
                <c:pt idx="1025">
                  <c:v>1885.416666666589</c:v>
                </c:pt>
                <c:pt idx="1026">
                  <c:v>1885.4999999999222</c:v>
                </c:pt>
                <c:pt idx="1027">
                  <c:v>1885.5833333332555</c:v>
                </c:pt>
                <c:pt idx="1028">
                  <c:v>1885.6666666665888</c:v>
                </c:pt>
                <c:pt idx="1029">
                  <c:v>1885.749999999922</c:v>
                </c:pt>
                <c:pt idx="1030">
                  <c:v>1885.8333333332553</c:v>
                </c:pt>
                <c:pt idx="1031">
                  <c:v>1885.9166666665885</c:v>
                </c:pt>
                <c:pt idx="1032">
                  <c:v>1885.9999999999218</c:v>
                </c:pt>
                <c:pt idx="1033">
                  <c:v>1886.083333333255</c:v>
                </c:pt>
                <c:pt idx="1034">
                  <c:v>1886.1666666665883</c:v>
                </c:pt>
                <c:pt idx="1035">
                  <c:v>1886.2499999999216</c:v>
                </c:pt>
                <c:pt idx="1036">
                  <c:v>1886.3333333332548</c:v>
                </c:pt>
                <c:pt idx="1037">
                  <c:v>1886.4166666665881</c:v>
                </c:pt>
                <c:pt idx="1038">
                  <c:v>1886.4999999999213</c:v>
                </c:pt>
                <c:pt idx="1039">
                  <c:v>1886.5833333332546</c:v>
                </c:pt>
                <c:pt idx="1040">
                  <c:v>1886.6666666665878</c:v>
                </c:pt>
                <c:pt idx="1041">
                  <c:v>1886.7499999999211</c:v>
                </c:pt>
                <c:pt idx="1042">
                  <c:v>1886.8333333332544</c:v>
                </c:pt>
                <c:pt idx="1043">
                  <c:v>1886.9166666665876</c:v>
                </c:pt>
                <c:pt idx="1044">
                  <c:v>1886.9999999999209</c:v>
                </c:pt>
                <c:pt idx="1045">
                  <c:v>1887.0833333332541</c:v>
                </c:pt>
                <c:pt idx="1046">
                  <c:v>1887.1666666665874</c:v>
                </c:pt>
                <c:pt idx="1047">
                  <c:v>1887.2499999999206</c:v>
                </c:pt>
                <c:pt idx="1048">
                  <c:v>1887.3333333332539</c:v>
                </c:pt>
                <c:pt idx="1049">
                  <c:v>1887.4166666665872</c:v>
                </c:pt>
                <c:pt idx="1050">
                  <c:v>1887.4999999999204</c:v>
                </c:pt>
                <c:pt idx="1051">
                  <c:v>1887.5833333332537</c:v>
                </c:pt>
                <c:pt idx="1052">
                  <c:v>1887.6666666665869</c:v>
                </c:pt>
                <c:pt idx="1053">
                  <c:v>1887.7499999999202</c:v>
                </c:pt>
                <c:pt idx="1054">
                  <c:v>1887.8333333332534</c:v>
                </c:pt>
                <c:pt idx="1055">
                  <c:v>1887.9166666665867</c:v>
                </c:pt>
                <c:pt idx="1056">
                  <c:v>1887.99999999992</c:v>
                </c:pt>
                <c:pt idx="1057">
                  <c:v>1888.0833333332532</c:v>
                </c:pt>
                <c:pt idx="1058">
                  <c:v>1888.1666666665865</c:v>
                </c:pt>
                <c:pt idx="1059">
                  <c:v>1888.2499999999197</c:v>
                </c:pt>
                <c:pt idx="1060">
                  <c:v>1888.333333333253</c:v>
                </c:pt>
                <c:pt idx="1061">
                  <c:v>1888.4166666665863</c:v>
                </c:pt>
                <c:pt idx="1062">
                  <c:v>1888.4999999999195</c:v>
                </c:pt>
                <c:pt idx="1063">
                  <c:v>1888.5833333332528</c:v>
                </c:pt>
                <c:pt idx="1064">
                  <c:v>1888.666666666586</c:v>
                </c:pt>
                <c:pt idx="1065">
                  <c:v>1888.7499999999193</c:v>
                </c:pt>
                <c:pt idx="1066">
                  <c:v>1888.8333333332525</c:v>
                </c:pt>
                <c:pt idx="1067">
                  <c:v>1888.9166666665858</c:v>
                </c:pt>
                <c:pt idx="1068">
                  <c:v>1888.9999999999191</c:v>
                </c:pt>
                <c:pt idx="1069">
                  <c:v>1889.0833333332523</c:v>
                </c:pt>
                <c:pt idx="1070">
                  <c:v>1889.1666666665856</c:v>
                </c:pt>
                <c:pt idx="1071">
                  <c:v>1889.2499999999188</c:v>
                </c:pt>
                <c:pt idx="1072">
                  <c:v>1889.3333333332521</c:v>
                </c:pt>
                <c:pt idx="1073">
                  <c:v>1889.4166666665853</c:v>
                </c:pt>
                <c:pt idx="1074">
                  <c:v>1889.4999999999186</c:v>
                </c:pt>
                <c:pt idx="1075">
                  <c:v>1889.5833333332519</c:v>
                </c:pt>
                <c:pt idx="1076">
                  <c:v>1889.6666666665851</c:v>
                </c:pt>
                <c:pt idx="1077">
                  <c:v>1889.7499999999184</c:v>
                </c:pt>
                <c:pt idx="1078">
                  <c:v>1889.8333333332516</c:v>
                </c:pt>
                <c:pt idx="1079">
                  <c:v>1889.9166666665849</c:v>
                </c:pt>
                <c:pt idx="1080">
                  <c:v>1889.9999999999181</c:v>
                </c:pt>
                <c:pt idx="1081">
                  <c:v>1890.0833333332514</c:v>
                </c:pt>
                <c:pt idx="1082">
                  <c:v>1890.1666666665847</c:v>
                </c:pt>
                <c:pt idx="1083">
                  <c:v>1890.2499999999179</c:v>
                </c:pt>
                <c:pt idx="1084">
                  <c:v>1890.3333333332512</c:v>
                </c:pt>
                <c:pt idx="1085">
                  <c:v>1890.4166666665844</c:v>
                </c:pt>
                <c:pt idx="1086">
                  <c:v>1890.4999999999177</c:v>
                </c:pt>
                <c:pt idx="1087">
                  <c:v>1890.5833333332509</c:v>
                </c:pt>
                <c:pt idx="1088">
                  <c:v>1890.6666666665842</c:v>
                </c:pt>
                <c:pt idx="1089">
                  <c:v>1890.7499999999175</c:v>
                </c:pt>
                <c:pt idx="1090">
                  <c:v>1890.8333333332507</c:v>
                </c:pt>
                <c:pt idx="1091">
                  <c:v>1890.916666666584</c:v>
                </c:pt>
                <c:pt idx="1092">
                  <c:v>1890.9999999999172</c:v>
                </c:pt>
                <c:pt idx="1093">
                  <c:v>1891.0833333332505</c:v>
                </c:pt>
                <c:pt idx="1094">
                  <c:v>1891.1666666665838</c:v>
                </c:pt>
                <c:pt idx="1095">
                  <c:v>1891.249999999917</c:v>
                </c:pt>
                <c:pt idx="1096">
                  <c:v>1891.3333333332503</c:v>
                </c:pt>
                <c:pt idx="1097">
                  <c:v>1891.4166666665835</c:v>
                </c:pt>
                <c:pt idx="1098">
                  <c:v>1891.4999999999168</c:v>
                </c:pt>
                <c:pt idx="1099">
                  <c:v>1891.58333333325</c:v>
                </c:pt>
                <c:pt idx="1100">
                  <c:v>1891.6666666665833</c:v>
                </c:pt>
                <c:pt idx="1101">
                  <c:v>1891.7499999999166</c:v>
                </c:pt>
                <c:pt idx="1102">
                  <c:v>1891.8333333332498</c:v>
                </c:pt>
                <c:pt idx="1103">
                  <c:v>1891.9166666665831</c:v>
                </c:pt>
                <c:pt idx="1104">
                  <c:v>1891.9999999999163</c:v>
                </c:pt>
                <c:pt idx="1105">
                  <c:v>1892.0833333332496</c:v>
                </c:pt>
                <c:pt idx="1106">
                  <c:v>1892.1666666665828</c:v>
                </c:pt>
                <c:pt idx="1107">
                  <c:v>1892.2499999999161</c:v>
                </c:pt>
                <c:pt idx="1108">
                  <c:v>1892.3333333332494</c:v>
                </c:pt>
                <c:pt idx="1109">
                  <c:v>1892.4166666665826</c:v>
                </c:pt>
                <c:pt idx="1110">
                  <c:v>1892.4999999999159</c:v>
                </c:pt>
                <c:pt idx="1111">
                  <c:v>1892.5833333332491</c:v>
                </c:pt>
                <c:pt idx="1112">
                  <c:v>1892.6666666665824</c:v>
                </c:pt>
                <c:pt idx="1113">
                  <c:v>1892.7499999999156</c:v>
                </c:pt>
                <c:pt idx="1114">
                  <c:v>1892.8333333332489</c:v>
                </c:pt>
                <c:pt idx="1115">
                  <c:v>1892.9166666665822</c:v>
                </c:pt>
                <c:pt idx="1116">
                  <c:v>1892.9999999999154</c:v>
                </c:pt>
                <c:pt idx="1117">
                  <c:v>1893.0833333332487</c:v>
                </c:pt>
                <c:pt idx="1118">
                  <c:v>1893.1666666665819</c:v>
                </c:pt>
                <c:pt idx="1119">
                  <c:v>1893.2499999999152</c:v>
                </c:pt>
                <c:pt idx="1120">
                  <c:v>1893.3333333332484</c:v>
                </c:pt>
                <c:pt idx="1121">
                  <c:v>1893.4166666665817</c:v>
                </c:pt>
                <c:pt idx="1122">
                  <c:v>1893.499999999915</c:v>
                </c:pt>
                <c:pt idx="1123">
                  <c:v>1893.5833333332482</c:v>
                </c:pt>
                <c:pt idx="1124">
                  <c:v>1893.6666666665815</c:v>
                </c:pt>
                <c:pt idx="1125">
                  <c:v>1893.7499999999147</c:v>
                </c:pt>
                <c:pt idx="1126">
                  <c:v>1893.833333333248</c:v>
                </c:pt>
                <c:pt idx="1127">
                  <c:v>1893.9166666665812</c:v>
                </c:pt>
                <c:pt idx="1128">
                  <c:v>1893.9999999999145</c:v>
                </c:pt>
                <c:pt idx="1129">
                  <c:v>1894.0833333332478</c:v>
                </c:pt>
                <c:pt idx="1130">
                  <c:v>1894.166666666581</c:v>
                </c:pt>
                <c:pt idx="1131">
                  <c:v>1894.2499999999143</c:v>
                </c:pt>
                <c:pt idx="1132">
                  <c:v>1894.3333333332475</c:v>
                </c:pt>
                <c:pt idx="1133">
                  <c:v>1894.4166666665808</c:v>
                </c:pt>
                <c:pt idx="1134">
                  <c:v>1894.4999999999141</c:v>
                </c:pt>
                <c:pt idx="1135">
                  <c:v>1894.5833333332473</c:v>
                </c:pt>
                <c:pt idx="1136">
                  <c:v>1894.6666666665806</c:v>
                </c:pt>
                <c:pt idx="1137">
                  <c:v>1894.7499999999138</c:v>
                </c:pt>
                <c:pt idx="1138">
                  <c:v>1894.8333333332471</c:v>
                </c:pt>
                <c:pt idx="1139">
                  <c:v>1894.9166666665803</c:v>
                </c:pt>
                <c:pt idx="1140">
                  <c:v>1894.9999999999136</c:v>
                </c:pt>
                <c:pt idx="1141">
                  <c:v>1895.0833333332469</c:v>
                </c:pt>
                <c:pt idx="1142">
                  <c:v>1895.1666666665801</c:v>
                </c:pt>
                <c:pt idx="1143">
                  <c:v>1895.2499999999134</c:v>
                </c:pt>
                <c:pt idx="1144">
                  <c:v>1895.3333333332466</c:v>
                </c:pt>
                <c:pt idx="1145">
                  <c:v>1895.4166666665799</c:v>
                </c:pt>
                <c:pt idx="1146">
                  <c:v>1895.4999999999131</c:v>
                </c:pt>
                <c:pt idx="1147">
                  <c:v>1895.5833333332464</c:v>
                </c:pt>
                <c:pt idx="1148">
                  <c:v>1895.6666666665797</c:v>
                </c:pt>
                <c:pt idx="1149">
                  <c:v>1895.7499999999129</c:v>
                </c:pt>
                <c:pt idx="1150">
                  <c:v>1895.8333333332462</c:v>
                </c:pt>
                <c:pt idx="1151">
                  <c:v>1895.9166666665794</c:v>
                </c:pt>
                <c:pt idx="1152">
                  <c:v>1895.9999999999127</c:v>
                </c:pt>
                <c:pt idx="1153">
                  <c:v>1896.0833333332459</c:v>
                </c:pt>
                <c:pt idx="1154">
                  <c:v>1896.1666666665792</c:v>
                </c:pt>
                <c:pt idx="1155">
                  <c:v>1896.2499999999125</c:v>
                </c:pt>
                <c:pt idx="1156">
                  <c:v>1896.3333333332457</c:v>
                </c:pt>
                <c:pt idx="1157">
                  <c:v>1896.416666666579</c:v>
                </c:pt>
                <c:pt idx="1158">
                  <c:v>1896.4999999999122</c:v>
                </c:pt>
                <c:pt idx="1159">
                  <c:v>1896.5833333332455</c:v>
                </c:pt>
                <c:pt idx="1160">
                  <c:v>1896.6666666665787</c:v>
                </c:pt>
                <c:pt idx="1161">
                  <c:v>1896.749999999912</c:v>
                </c:pt>
                <c:pt idx="1162">
                  <c:v>1896.8333333332453</c:v>
                </c:pt>
                <c:pt idx="1163">
                  <c:v>1896.9166666665785</c:v>
                </c:pt>
                <c:pt idx="1164">
                  <c:v>1896.9999999999118</c:v>
                </c:pt>
                <c:pt idx="1165">
                  <c:v>1897.083333333245</c:v>
                </c:pt>
                <c:pt idx="1166">
                  <c:v>1897.1666666665783</c:v>
                </c:pt>
                <c:pt idx="1167">
                  <c:v>1897.2499999999116</c:v>
                </c:pt>
                <c:pt idx="1168">
                  <c:v>1897.3333333332448</c:v>
                </c:pt>
                <c:pt idx="1169">
                  <c:v>1897.4166666665781</c:v>
                </c:pt>
                <c:pt idx="1170">
                  <c:v>1897.4999999999113</c:v>
                </c:pt>
                <c:pt idx="1171">
                  <c:v>1897.5833333332446</c:v>
                </c:pt>
                <c:pt idx="1172">
                  <c:v>1897.6666666665778</c:v>
                </c:pt>
                <c:pt idx="1173">
                  <c:v>1897.7499999999111</c:v>
                </c:pt>
                <c:pt idx="1174">
                  <c:v>1897.8333333332444</c:v>
                </c:pt>
                <c:pt idx="1175">
                  <c:v>1897.9166666665776</c:v>
                </c:pt>
                <c:pt idx="1176">
                  <c:v>1897.9999999999109</c:v>
                </c:pt>
                <c:pt idx="1177">
                  <c:v>1898.0833333332441</c:v>
                </c:pt>
                <c:pt idx="1178">
                  <c:v>1898.1666666665774</c:v>
                </c:pt>
                <c:pt idx="1179">
                  <c:v>1898.2499999999106</c:v>
                </c:pt>
                <c:pt idx="1180">
                  <c:v>1898.3333333332439</c:v>
                </c:pt>
                <c:pt idx="1181">
                  <c:v>1898.4166666665772</c:v>
                </c:pt>
                <c:pt idx="1182">
                  <c:v>1898.4999999999104</c:v>
                </c:pt>
                <c:pt idx="1183">
                  <c:v>1898.5833333332437</c:v>
                </c:pt>
                <c:pt idx="1184">
                  <c:v>1898.6666666665769</c:v>
                </c:pt>
                <c:pt idx="1185">
                  <c:v>1898.7499999999102</c:v>
                </c:pt>
                <c:pt idx="1186">
                  <c:v>1898.8333333332434</c:v>
                </c:pt>
                <c:pt idx="1187">
                  <c:v>1898.9166666665767</c:v>
                </c:pt>
                <c:pt idx="1188">
                  <c:v>1898.99999999991</c:v>
                </c:pt>
                <c:pt idx="1189">
                  <c:v>1899.0833333332432</c:v>
                </c:pt>
                <c:pt idx="1190">
                  <c:v>1899.1666666665765</c:v>
                </c:pt>
                <c:pt idx="1191">
                  <c:v>1899.2499999999097</c:v>
                </c:pt>
                <c:pt idx="1192">
                  <c:v>1899.333333333243</c:v>
                </c:pt>
                <c:pt idx="1193">
                  <c:v>1899.4166666665762</c:v>
                </c:pt>
                <c:pt idx="1194">
                  <c:v>1899.4999999999095</c:v>
                </c:pt>
                <c:pt idx="1195">
                  <c:v>1899.5833333332428</c:v>
                </c:pt>
                <c:pt idx="1196">
                  <c:v>1899.666666666576</c:v>
                </c:pt>
                <c:pt idx="1197">
                  <c:v>1899.7499999999093</c:v>
                </c:pt>
                <c:pt idx="1198">
                  <c:v>1899.8333333332425</c:v>
                </c:pt>
                <c:pt idx="1199">
                  <c:v>1899.9166666665758</c:v>
                </c:pt>
                <c:pt idx="1200">
                  <c:v>1899.9999999999091</c:v>
                </c:pt>
                <c:pt idx="1201">
                  <c:v>1900.0833333332423</c:v>
                </c:pt>
                <c:pt idx="1202">
                  <c:v>1900.1666666665756</c:v>
                </c:pt>
                <c:pt idx="1203">
                  <c:v>1900.2499999999088</c:v>
                </c:pt>
                <c:pt idx="1204">
                  <c:v>1900.3333333332421</c:v>
                </c:pt>
                <c:pt idx="1205">
                  <c:v>1900.4166666665753</c:v>
                </c:pt>
                <c:pt idx="1206">
                  <c:v>1900.4999999999086</c:v>
                </c:pt>
                <c:pt idx="1207">
                  <c:v>1900.5833333332419</c:v>
                </c:pt>
                <c:pt idx="1208">
                  <c:v>1900.6666666665751</c:v>
                </c:pt>
                <c:pt idx="1209">
                  <c:v>1900.7499999999084</c:v>
                </c:pt>
                <c:pt idx="1210">
                  <c:v>1900.8333333332416</c:v>
                </c:pt>
                <c:pt idx="1211">
                  <c:v>1900.9166666665749</c:v>
                </c:pt>
                <c:pt idx="1212">
                  <c:v>1900.9999999999081</c:v>
                </c:pt>
                <c:pt idx="1213">
                  <c:v>1901.0833333332414</c:v>
                </c:pt>
                <c:pt idx="1214">
                  <c:v>1901.1666666665747</c:v>
                </c:pt>
                <c:pt idx="1215">
                  <c:v>1901.2499999999079</c:v>
                </c:pt>
                <c:pt idx="1216">
                  <c:v>1901.3333333332412</c:v>
                </c:pt>
                <c:pt idx="1217">
                  <c:v>1901.4166666665744</c:v>
                </c:pt>
                <c:pt idx="1218">
                  <c:v>1901.4999999999077</c:v>
                </c:pt>
                <c:pt idx="1219">
                  <c:v>1901.5833333332409</c:v>
                </c:pt>
                <c:pt idx="1220">
                  <c:v>1901.6666666665742</c:v>
                </c:pt>
                <c:pt idx="1221">
                  <c:v>1901.7499999999075</c:v>
                </c:pt>
                <c:pt idx="1222">
                  <c:v>1901.8333333332407</c:v>
                </c:pt>
                <c:pt idx="1223">
                  <c:v>1901.916666666574</c:v>
                </c:pt>
                <c:pt idx="1224">
                  <c:v>1901.9999999999072</c:v>
                </c:pt>
                <c:pt idx="1225">
                  <c:v>1902.0833333332405</c:v>
                </c:pt>
                <c:pt idx="1226">
                  <c:v>1902.1666666665737</c:v>
                </c:pt>
                <c:pt idx="1227">
                  <c:v>1902.249999999907</c:v>
                </c:pt>
                <c:pt idx="1228">
                  <c:v>1902.3333333332403</c:v>
                </c:pt>
                <c:pt idx="1229">
                  <c:v>1902.4166666665735</c:v>
                </c:pt>
                <c:pt idx="1230">
                  <c:v>1902.4999999999068</c:v>
                </c:pt>
                <c:pt idx="1231">
                  <c:v>1902.58333333324</c:v>
                </c:pt>
                <c:pt idx="1232">
                  <c:v>1902.6666666665733</c:v>
                </c:pt>
                <c:pt idx="1233">
                  <c:v>1902.7499999999065</c:v>
                </c:pt>
                <c:pt idx="1234">
                  <c:v>1902.8333333332398</c:v>
                </c:pt>
                <c:pt idx="1235">
                  <c:v>1902.9166666665731</c:v>
                </c:pt>
                <c:pt idx="1236">
                  <c:v>1902.9999999999063</c:v>
                </c:pt>
                <c:pt idx="1237">
                  <c:v>1903.0833333332396</c:v>
                </c:pt>
                <c:pt idx="1238">
                  <c:v>1903.1666666665728</c:v>
                </c:pt>
                <c:pt idx="1239">
                  <c:v>1903.2499999999061</c:v>
                </c:pt>
                <c:pt idx="1240">
                  <c:v>1903.3333333332394</c:v>
                </c:pt>
                <c:pt idx="1241">
                  <c:v>1903.4166666665726</c:v>
                </c:pt>
                <c:pt idx="1242">
                  <c:v>1903.4999999999059</c:v>
                </c:pt>
                <c:pt idx="1243">
                  <c:v>1903.5833333332391</c:v>
                </c:pt>
                <c:pt idx="1244">
                  <c:v>1903.6666666665724</c:v>
                </c:pt>
                <c:pt idx="1245">
                  <c:v>1903.7499999999056</c:v>
                </c:pt>
                <c:pt idx="1246">
                  <c:v>1903.8333333332389</c:v>
                </c:pt>
                <c:pt idx="1247">
                  <c:v>1903.9166666665722</c:v>
                </c:pt>
                <c:pt idx="1248">
                  <c:v>1903.9999999999054</c:v>
                </c:pt>
                <c:pt idx="1249">
                  <c:v>1904.0833333332387</c:v>
                </c:pt>
                <c:pt idx="1250">
                  <c:v>1904.1666666665719</c:v>
                </c:pt>
                <c:pt idx="1251">
                  <c:v>1904.2499999999052</c:v>
                </c:pt>
                <c:pt idx="1252">
                  <c:v>1904.3333333332384</c:v>
                </c:pt>
                <c:pt idx="1253">
                  <c:v>1904.4166666665717</c:v>
                </c:pt>
                <c:pt idx="1254">
                  <c:v>1904.499999999905</c:v>
                </c:pt>
                <c:pt idx="1255">
                  <c:v>1904.5833333332382</c:v>
                </c:pt>
                <c:pt idx="1256">
                  <c:v>1904.6666666665715</c:v>
                </c:pt>
                <c:pt idx="1257">
                  <c:v>1904.7499999999047</c:v>
                </c:pt>
                <c:pt idx="1258">
                  <c:v>1904.833333333238</c:v>
                </c:pt>
                <c:pt idx="1259">
                  <c:v>1904.9166666665712</c:v>
                </c:pt>
                <c:pt idx="1260">
                  <c:v>1904.9999999999045</c:v>
                </c:pt>
                <c:pt idx="1261">
                  <c:v>1905.0833333332378</c:v>
                </c:pt>
                <c:pt idx="1262">
                  <c:v>1905.166666666571</c:v>
                </c:pt>
                <c:pt idx="1263">
                  <c:v>1905.2499999999043</c:v>
                </c:pt>
                <c:pt idx="1264">
                  <c:v>1905.3333333332375</c:v>
                </c:pt>
                <c:pt idx="1265">
                  <c:v>1905.4166666665708</c:v>
                </c:pt>
                <c:pt idx="1266">
                  <c:v>1905.499999999904</c:v>
                </c:pt>
                <c:pt idx="1267">
                  <c:v>1905.5833333332373</c:v>
                </c:pt>
                <c:pt idx="1268">
                  <c:v>1905.6666666665706</c:v>
                </c:pt>
                <c:pt idx="1269">
                  <c:v>1905.7499999999038</c:v>
                </c:pt>
                <c:pt idx="1270">
                  <c:v>1905.8333333332371</c:v>
                </c:pt>
                <c:pt idx="1271">
                  <c:v>1905.9166666665703</c:v>
                </c:pt>
                <c:pt idx="1272">
                  <c:v>1905.9999999999036</c:v>
                </c:pt>
                <c:pt idx="1273">
                  <c:v>1906.0833333332369</c:v>
                </c:pt>
                <c:pt idx="1274">
                  <c:v>1906.1666666665701</c:v>
                </c:pt>
                <c:pt idx="1275">
                  <c:v>1906.2499999999034</c:v>
                </c:pt>
                <c:pt idx="1276">
                  <c:v>1906.3333333332366</c:v>
                </c:pt>
                <c:pt idx="1277">
                  <c:v>1906.4166666665699</c:v>
                </c:pt>
                <c:pt idx="1278">
                  <c:v>1906.4999999999031</c:v>
                </c:pt>
                <c:pt idx="1279">
                  <c:v>1906.5833333332364</c:v>
                </c:pt>
                <c:pt idx="1280">
                  <c:v>1906.6666666665697</c:v>
                </c:pt>
                <c:pt idx="1281">
                  <c:v>1906.7499999999029</c:v>
                </c:pt>
                <c:pt idx="1282">
                  <c:v>1906.8333333332362</c:v>
                </c:pt>
                <c:pt idx="1283">
                  <c:v>1906.9166666665694</c:v>
                </c:pt>
                <c:pt idx="1284">
                  <c:v>1906.9999999999027</c:v>
                </c:pt>
                <c:pt idx="1285">
                  <c:v>1907.0833333332359</c:v>
                </c:pt>
                <c:pt idx="1286">
                  <c:v>1907.1666666665692</c:v>
                </c:pt>
                <c:pt idx="1287">
                  <c:v>1907.2499999999025</c:v>
                </c:pt>
                <c:pt idx="1288">
                  <c:v>1907.3333333332357</c:v>
                </c:pt>
                <c:pt idx="1289">
                  <c:v>1907.416666666569</c:v>
                </c:pt>
                <c:pt idx="1290">
                  <c:v>1907.4999999999022</c:v>
                </c:pt>
                <c:pt idx="1291">
                  <c:v>1907.5833333332355</c:v>
                </c:pt>
                <c:pt idx="1292">
                  <c:v>1907.6666666665687</c:v>
                </c:pt>
                <c:pt idx="1293">
                  <c:v>1907.749999999902</c:v>
                </c:pt>
                <c:pt idx="1294">
                  <c:v>1907.8333333332353</c:v>
                </c:pt>
                <c:pt idx="1295">
                  <c:v>1907.9166666665685</c:v>
                </c:pt>
                <c:pt idx="1296">
                  <c:v>1907.9999999999018</c:v>
                </c:pt>
                <c:pt idx="1297">
                  <c:v>1908.083333333235</c:v>
                </c:pt>
                <c:pt idx="1298">
                  <c:v>1908.1666666665683</c:v>
                </c:pt>
                <c:pt idx="1299">
                  <c:v>1908.2499999999015</c:v>
                </c:pt>
                <c:pt idx="1300">
                  <c:v>1908.3333333332348</c:v>
                </c:pt>
                <c:pt idx="1301">
                  <c:v>1908.4166666665681</c:v>
                </c:pt>
                <c:pt idx="1302">
                  <c:v>1908.4999999999013</c:v>
                </c:pt>
                <c:pt idx="1303">
                  <c:v>1908.5833333332346</c:v>
                </c:pt>
                <c:pt idx="1304">
                  <c:v>1908.6666666665678</c:v>
                </c:pt>
                <c:pt idx="1305">
                  <c:v>1908.7499999999011</c:v>
                </c:pt>
                <c:pt idx="1306">
                  <c:v>1908.8333333332343</c:v>
                </c:pt>
                <c:pt idx="1307">
                  <c:v>1908.9166666665676</c:v>
                </c:pt>
                <c:pt idx="1308">
                  <c:v>1908.9999999999009</c:v>
                </c:pt>
                <c:pt idx="1309">
                  <c:v>1909.0833333332341</c:v>
                </c:pt>
                <c:pt idx="1310">
                  <c:v>1909.1666666665674</c:v>
                </c:pt>
                <c:pt idx="1311">
                  <c:v>1909.2499999999006</c:v>
                </c:pt>
                <c:pt idx="1312">
                  <c:v>1909.3333333332339</c:v>
                </c:pt>
                <c:pt idx="1313">
                  <c:v>1909.4166666665672</c:v>
                </c:pt>
                <c:pt idx="1314">
                  <c:v>1909.4999999999004</c:v>
                </c:pt>
                <c:pt idx="1315">
                  <c:v>1909.5833333332337</c:v>
                </c:pt>
                <c:pt idx="1316">
                  <c:v>1909.6666666665669</c:v>
                </c:pt>
                <c:pt idx="1317">
                  <c:v>1909.7499999999002</c:v>
                </c:pt>
                <c:pt idx="1318">
                  <c:v>1909.8333333332334</c:v>
                </c:pt>
                <c:pt idx="1319">
                  <c:v>1909.9166666665667</c:v>
                </c:pt>
                <c:pt idx="1320">
                  <c:v>1909.9999999999</c:v>
                </c:pt>
                <c:pt idx="1321">
                  <c:v>1910.0833333332332</c:v>
                </c:pt>
                <c:pt idx="1322">
                  <c:v>1910.1666666665665</c:v>
                </c:pt>
                <c:pt idx="1323">
                  <c:v>1910.2499999998997</c:v>
                </c:pt>
                <c:pt idx="1324">
                  <c:v>1910.333333333233</c:v>
                </c:pt>
                <c:pt idx="1325">
                  <c:v>1910.4166666665662</c:v>
                </c:pt>
                <c:pt idx="1326">
                  <c:v>1910.4999999998995</c:v>
                </c:pt>
                <c:pt idx="1327">
                  <c:v>1910.5833333332328</c:v>
                </c:pt>
                <c:pt idx="1328">
                  <c:v>1910.666666666566</c:v>
                </c:pt>
                <c:pt idx="1329">
                  <c:v>1910.7499999998993</c:v>
                </c:pt>
                <c:pt idx="1330">
                  <c:v>1910.8333333332325</c:v>
                </c:pt>
                <c:pt idx="1331">
                  <c:v>1910.9166666665658</c:v>
                </c:pt>
                <c:pt idx="1332">
                  <c:v>1910.999999999899</c:v>
                </c:pt>
                <c:pt idx="1333">
                  <c:v>1911.0833333332323</c:v>
                </c:pt>
                <c:pt idx="1334">
                  <c:v>1911.1666666665656</c:v>
                </c:pt>
                <c:pt idx="1335">
                  <c:v>1911.2499999998988</c:v>
                </c:pt>
                <c:pt idx="1336">
                  <c:v>1911.3333333332321</c:v>
                </c:pt>
                <c:pt idx="1337">
                  <c:v>1911.4166666665653</c:v>
                </c:pt>
                <c:pt idx="1338">
                  <c:v>1911.4999999998986</c:v>
                </c:pt>
                <c:pt idx="1339">
                  <c:v>1911.5833333332318</c:v>
                </c:pt>
                <c:pt idx="1340">
                  <c:v>1911.6666666665651</c:v>
                </c:pt>
                <c:pt idx="1341">
                  <c:v>1911.7499999998984</c:v>
                </c:pt>
                <c:pt idx="1342">
                  <c:v>1911.8333333332316</c:v>
                </c:pt>
                <c:pt idx="1343">
                  <c:v>1911.9166666665649</c:v>
                </c:pt>
                <c:pt idx="1344">
                  <c:v>1911.9999999998981</c:v>
                </c:pt>
                <c:pt idx="1345">
                  <c:v>1912.0833333332314</c:v>
                </c:pt>
                <c:pt idx="1346">
                  <c:v>1912.1666666665647</c:v>
                </c:pt>
                <c:pt idx="1347">
                  <c:v>1912.2499999998979</c:v>
                </c:pt>
                <c:pt idx="1348">
                  <c:v>1912.3333333332312</c:v>
                </c:pt>
                <c:pt idx="1349">
                  <c:v>1912.4166666665644</c:v>
                </c:pt>
                <c:pt idx="1350">
                  <c:v>1912.4999999998977</c:v>
                </c:pt>
                <c:pt idx="1351">
                  <c:v>1912.5833333332309</c:v>
                </c:pt>
                <c:pt idx="1352">
                  <c:v>1912.6666666665642</c:v>
                </c:pt>
                <c:pt idx="1353">
                  <c:v>1912.7499999998975</c:v>
                </c:pt>
                <c:pt idx="1354">
                  <c:v>1912.8333333332307</c:v>
                </c:pt>
                <c:pt idx="1355">
                  <c:v>1912.916666666564</c:v>
                </c:pt>
                <c:pt idx="1356">
                  <c:v>1912.9999999998972</c:v>
                </c:pt>
                <c:pt idx="1357">
                  <c:v>1913.0833333332305</c:v>
                </c:pt>
                <c:pt idx="1358">
                  <c:v>1913.1666666665637</c:v>
                </c:pt>
                <c:pt idx="1359">
                  <c:v>1913.249999999897</c:v>
                </c:pt>
                <c:pt idx="1360">
                  <c:v>1913.3333333332303</c:v>
                </c:pt>
                <c:pt idx="1361">
                  <c:v>1913.4166666665635</c:v>
                </c:pt>
                <c:pt idx="1362">
                  <c:v>1913.4999999998968</c:v>
                </c:pt>
                <c:pt idx="1363">
                  <c:v>1913.58333333323</c:v>
                </c:pt>
                <c:pt idx="1364">
                  <c:v>1913.6666666665633</c:v>
                </c:pt>
                <c:pt idx="1365">
                  <c:v>1913.7499999998965</c:v>
                </c:pt>
                <c:pt idx="1366">
                  <c:v>1913.8333333332298</c:v>
                </c:pt>
                <c:pt idx="1367">
                  <c:v>1913.9166666665631</c:v>
                </c:pt>
                <c:pt idx="1368">
                  <c:v>1913.9999999998963</c:v>
                </c:pt>
                <c:pt idx="1369">
                  <c:v>1914.0833333332296</c:v>
                </c:pt>
                <c:pt idx="1370">
                  <c:v>1914.1666666665628</c:v>
                </c:pt>
                <c:pt idx="1371">
                  <c:v>1914.2499999998961</c:v>
                </c:pt>
                <c:pt idx="1372">
                  <c:v>1914.3333333332293</c:v>
                </c:pt>
                <c:pt idx="1373">
                  <c:v>1914.4166666665626</c:v>
                </c:pt>
                <c:pt idx="1374">
                  <c:v>1914.4999999998959</c:v>
                </c:pt>
                <c:pt idx="1375">
                  <c:v>1914.5833333332291</c:v>
                </c:pt>
                <c:pt idx="1376">
                  <c:v>1914.6666666665624</c:v>
                </c:pt>
                <c:pt idx="1377">
                  <c:v>1914.7499999998956</c:v>
                </c:pt>
                <c:pt idx="1378">
                  <c:v>1914.8333333332289</c:v>
                </c:pt>
                <c:pt idx="1379">
                  <c:v>1914.9166666665622</c:v>
                </c:pt>
                <c:pt idx="1380">
                  <c:v>1914.9999999998954</c:v>
                </c:pt>
                <c:pt idx="1381">
                  <c:v>1915.0833333332287</c:v>
                </c:pt>
                <c:pt idx="1382">
                  <c:v>1915.1666666665619</c:v>
                </c:pt>
                <c:pt idx="1383">
                  <c:v>1915.2499999998952</c:v>
                </c:pt>
                <c:pt idx="1384">
                  <c:v>1915.3333333332284</c:v>
                </c:pt>
                <c:pt idx="1385">
                  <c:v>1915.4166666665617</c:v>
                </c:pt>
                <c:pt idx="1386">
                  <c:v>1915.499999999895</c:v>
                </c:pt>
                <c:pt idx="1387">
                  <c:v>1915.5833333332282</c:v>
                </c:pt>
                <c:pt idx="1388">
                  <c:v>1915.6666666665615</c:v>
                </c:pt>
                <c:pt idx="1389">
                  <c:v>1915.7499999998947</c:v>
                </c:pt>
                <c:pt idx="1390">
                  <c:v>1915.833333333228</c:v>
                </c:pt>
                <c:pt idx="1391">
                  <c:v>1915.9166666665612</c:v>
                </c:pt>
                <c:pt idx="1392">
                  <c:v>1915.9999999998945</c:v>
                </c:pt>
                <c:pt idx="1393">
                  <c:v>1916.0833333332278</c:v>
                </c:pt>
                <c:pt idx="1394">
                  <c:v>1916.166666666561</c:v>
                </c:pt>
                <c:pt idx="1395">
                  <c:v>1916.2499999998943</c:v>
                </c:pt>
                <c:pt idx="1396">
                  <c:v>1916.3333333332275</c:v>
                </c:pt>
                <c:pt idx="1397">
                  <c:v>1916.4166666665608</c:v>
                </c:pt>
                <c:pt idx="1398">
                  <c:v>1916.499999999894</c:v>
                </c:pt>
                <c:pt idx="1399">
                  <c:v>1916.5833333332273</c:v>
                </c:pt>
                <c:pt idx="1400">
                  <c:v>1916.6666666665606</c:v>
                </c:pt>
                <c:pt idx="1401">
                  <c:v>1916.7499999998938</c:v>
                </c:pt>
                <c:pt idx="1402">
                  <c:v>1916.8333333332271</c:v>
                </c:pt>
                <c:pt idx="1403">
                  <c:v>1916.9166666665603</c:v>
                </c:pt>
                <c:pt idx="1404">
                  <c:v>1916.9999999998936</c:v>
                </c:pt>
                <c:pt idx="1405">
                  <c:v>1917.0833333332268</c:v>
                </c:pt>
                <c:pt idx="1406">
                  <c:v>1917.1666666665601</c:v>
                </c:pt>
                <c:pt idx="1407">
                  <c:v>1917.2499999998934</c:v>
                </c:pt>
                <c:pt idx="1408">
                  <c:v>1917.3333333332266</c:v>
                </c:pt>
                <c:pt idx="1409">
                  <c:v>1917.4166666665599</c:v>
                </c:pt>
                <c:pt idx="1410">
                  <c:v>1917.4999999998931</c:v>
                </c:pt>
                <c:pt idx="1411">
                  <c:v>1917.5833333332264</c:v>
                </c:pt>
                <c:pt idx="1412">
                  <c:v>1917.6666666665596</c:v>
                </c:pt>
                <c:pt idx="1413">
                  <c:v>1917.7499999998929</c:v>
                </c:pt>
                <c:pt idx="1414">
                  <c:v>1917.8333333332262</c:v>
                </c:pt>
                <c:pt idx="1415">
                  <c:v>1917.9166666665594</c:v>
                </c:pt>
                <c:pt idx="1416">
                  <c:v>1917.9999999998927</c:v>
                </c:pt>
                <c:pt idx="1417">
                  <c:v>1918.0833333332259</c:v>
                </c:pt>
                <c:pt idx="1418">
                  <c:v>1918.1666666665592</c:v>
                </c:pt>
                <c:pt idx="1419">
                  <c:v>1918.2499999998925</c:v>
                </c:pt>
                <c:pt idx="1420">
                  <c:v>1918.3333333332257</c:v>
                </c:pt>
                <c:pt idx="1421">
                  <c:v>1918.416666666559</c:v>
                </c:pt>
                <c:pt idx="1422">
                  <c:v>1918.4999999998922</c:v>
                </c:pt>
                <c:pt idx="1423">
                  <c:v>1918.5833333332255</c:v>
                </c:pt>
                <c:pt idx="1424">
                  <c:v>1918.6666666665587</c:v>
                </c:pt>
                <c:pt idx="1425">
                  <c:v>1918.749999999892</c:v>
                </c:pt>
                <c:pt idx="1426">
                  <c:v>1918.8333333332253</c:v>
                </c:pt>
                <c:pt idx="1427">
                  <c:v>1918.9166666665585</c:v>
                </c:pt>
                <c:pt idx="1428">
                  <c:v>1918.9999999998918</c:v>
                </c:pt>
                <c:pt idx="1429">
                  <c:v>1919.083333333225</c:v>
                </c:pt>
                <c:pt idx="1430">
                  <c:v>1919.1666666665583</c:v>
                </c:pt>
                <c:pt idx="1431">
                  <c:v>1919.2499999998915</c:v>
                </c:pt>
                <c:pt idx="1432">
                  <c:v>1919.3333333332248</c:v>
                </c:pt>
                <c:pt idx="1433">
                  <c:v>1919.4166666665581</c:v>
                </c:pt>
                <c:pt idx="1434">
                  <c:v>1919.4999999998913</c:v>
                </c:pt>
                <c:pt idx="1435">
                  <c:v>1919.5833333332246</c:v>
                </c:pt>
                <c:pt idx="1436">
                  <c:v>1919.6666666665578</c:v>
                </c:pt>
                <c:pt idx="1437">
                  <c:v>1919.7499999998911</c:v>
                </c:pt>
                <c:pt idx="1438">
                  <c:v>1919.8333333332243</c:v>
                </c:pt>
                <c:pt idx="1439">
                  <c:v>1919.9166666665576</c:v>
                </c:pt>
                <c:pt idx="1440">
                  <c:v>1919.9999999998909</c:v>
                </c:pt>
                <c:pt idx="1441">
                  <c:v>1920.0833333332241</c:v>
                </c:pt>
                <c:pt idx="1442">
                  <c:v>1920.1666666665574</c:v>
                </c:pt>
                <c:pt idx="1443">
                  <c:v>1920.2499999998906</c:v>
                </c:pt>
                <c:pt idx="1444">
                  <c:v>1920.3333333332239</c:v>
                </c:pt>
                <c:pt idx="1445">
                  <c:v>1920.4166666665571</c:v>
                </c:pt>
                <c:pt idx="1446">
                  <c:v>1920.4999999998904</c:v>
                </c:pt>
                <c:pt idx="1447">
                  <c:v>1920.5833333332237</c:v>
                </c:pt>
                <c:pt idx="1448">
                  <c:v>1920.6666666665569</c:v>
                </c:pt>
                <c:pt idx="1449">
                  <c:v>1920.7499999998902</c:v>
                </c:pt>
                <c:pt idx="1450">
                  <c:v>1920.8333333332234</c:v>
                </c:pt>
                <c:pt idx="1451">
                  <c:v>1920.9166666665567</c:v>
                </c:pt>
                <c:pt idx="1452">
                  <c:v>1920.99999999989</c:v>
                </c:pt>
                <c:pt idx="1453">
                  <c:v>1921.0833333332232</c:v>
                </c:pt>
                <c:pt idx="1454">
                  <c:v>1921.1666666665565</c:v>
                </c:pt>
                <c:pt idx="1455">
                  <c:v>1921.2499999998897</c:v>
                </c:pt>
                <c:pt idx="1456">
                  <c:v>1921.333333333223</c:v>
                </c:pt>
                <c:pt idx="1457">
                  <c:v>1921.4166666665562</c:v>
                </c:pt>
                <c:pt idx="1458">
                  <c:v>1921.4999999998895</c:v>
                </c:pt>
                <c:pt idx="1459">
                  <c:v>1921.5833333332228</c:v>
                </c:pt>
                <c:pt idx="1460">
                  <c:v>1921.666666666556</c:v>
                </c:pt>
                <c:pt idx="1461">
                  <c:v>1921.7499999998893</c:v>
                </c:pt>
                <c:pt idx="1462">
                  <c:v>1921.8333333332225</c:v>
                </c:pt>
                <c:pt idx="1463">
                  <c:v>1921.9166666665558</c:v>
                </c:pt>
                <c:pt idx="1464">
                  <c:v>1921.999999999889</c:v>
                </c:pt>
                <c:pt idx="1465">
                  <c:v>1922.0833333332223</c:v>
                </c:pt>
                <c:pt idx="1466">
                  <c:v>1922.1666666665556</c:v>
                </c:pt>
                <c:pt idx="1467">
                  <c:v>1922.2499999998888</c:v>
                </c:pt>
                <c:pt idx="1468">
                  <c:v>1922.3333333332221</c:v>
                </c:pt>
                <c:pt idx="1469">
                  <c:v>1922.4166666665553</c:v>
                </c:pt>
                <c:pt idx="1470">
                  <c:v>1922.4999999998886</c:v>
                </c:pt>
                <c:pt idx="1471">
                  <c:v>1922.5833333332218</c:v>
                </c:pt>
                <c:pt idx="1472">
                  <c:v>1922.6666666665551</c:v>
                </c:pt>
                <c:pt idx="1473">
                  <c:v>1922.7499999998884</c:v>
                </c:pt>
                <c:pt idx="1474">
                  <c:v>1922.8333333332216</c:v>
                </c:pt>
                <c:pt idx="1475">
                  <c:v>1922.9166666665549</c:v>
                </c:pt>
                <c:pt idx="1476">
                  <c:v>1922.9999999998881</c:v>
                </c:pt>
                <c:pt idx="1477">
                  <c:v>1923.0833333332214</c:v>
                </c:pt>
                <c:pt idx="1478">
                  <c:v>1923.1666666665546</c:v>
                </c:pt>
                <c:pt idx="1479">
                  <c:v>1923.2499999998879</c:v>
                </c:pt>
                <c:pt idx="1480">
                  <c:v>1923.3333333332212</c:v>
                </c:pt>
                <c:pt idx="1481">
                  <c:v>1923.4166666665544</c:v>
                </c:pt>
                <c:pt idx="1482">
                  <c:v>1923.4999999998877</c:v>
                </c:pt>
                <c:pt idx="1483">
                  <c:v>1923.5833333332209</c:v>
                </c:pt>
                <c:pt idx="1484">
                  <c:v>1923.6666666665542</c:v>
                </c:pt>
                <c:pt idx="1485">
                  <c:v>1923.7499999998875</c:v>
                </c:pt>
                <c:pt idx="1486">
                  <c:v>1923.8333333332207</c:v>
                </c:pt>
                <c:pt idx="1487">
                  <c:v>1923.916666666554</c:v>
                </c:pt>
                <c:pt idx="1488">
                  <c:v>1923.9999999998872</c:v>
                </c:pt>
                <c:pt idx="1489">
                  <c:v>1924.0833333332205</c:v>
                </c:pt>
                <c:pt idx="1490">
                  <c:v>1924.1666666665537</c:v>
                </c:pt>
                <c:pt idx="1491">
                  <c:v>1924.249999999887</c:v>
                </c:pt>
                <c:pt idx="1492">
                  <c:v>1924.3333333332203</c:v>
                </c:pt>
                <c:pt idx="1493">
                  <c:v>1924.4166666665535</c:v>
                </c:pt>
                <c:pt idx="1494">
                  <c:v>1924.4999999998868</c:v>
                </c:pt>
                <c:pt idx="1495">
                  <c:v>1924.58333333322</c:v>
                </c:pt>
                <c:pt idx="1496">
                  <c:v>1924.6666666665533</c:v>
                </c:pt>
                <c:pt idx="1497">
                  <c:v>1924.7499999998865</c:v>
                </c:pt>
                <c:pt idx="1498">
                  <c:v>1924.8333333332198</c:v>
                </c:pt>
                <c:pt idx="1499">
                  <c:v>1924.9166666665531</c:v>
                </c:pt>
                <c:pt idx="1500">
                  <c:v>1924.9999999998863</c:v>
                </c:pt>
                <c:pt idx="1501">
                  <c:v>1925.0833333332196</c:v>
                </c:pt>
                <c:pt idx="1502">
                  <c:v>1925.1666666665528</c:v>
                </c:pt>
                <c:pt idx="1503">
                  <c:v>1925.2499999998861</c:v>
                </c:pt>
                <c:pt idx="1504">
                  <c:v>1925.3333333332193</c:v>
                </c:pt>
                <c:pt idx="1505">
                  <c:v>1925.4166666665526</c:v>
                </c:pt>
                <c:pt idx="1506">
                  <c:v>1925.4999999998859</c:v>
                </c:pt>
                <c:pt idx="1507">
                  <c:v>1925.5833333332191</c:v>
                </c:pt>
                <c:pt idx="1508">
                  <c:v>1925.6666666665524</c:v>
                </c:pt>
                <c:pt idx="1509">
                  <c:v>1925.7499999998856</c:v>
                </c:pt>
                <c:pt idx="1510">
                  <c:v>1925.8333333332189</c:v>
                </c:pt>
                <c:pt idx="1511">
                  <c:v>1925.9166666665521</c:v>
                </c:pt>
                <c:pt idx="1512">
                  <c:v>1925.9999999998854</c:v>
                </c:pt>
                <c:pt idx="1513">
                  <c:v>1926.0833333332187</c:v>
                </c:pt>
                <c:pt idx="1514">
                  <c:v>1926.1666666665519</c:v>
                </c:pt>
                <c:pt idx="1515">
                  <c:v>1926.2499999998852</c:v>
                </c:pt>
                <c:pt idx="1516">
                  <c:v>1926.3333333332184</c:v>
                </c:pt>
                <c:pt idx="1517">
                  <c:v>1926.4166666665517</c:v>
                </c:pt>
                <c:pt idx="1518">
                  <c:v>1926.4999999998849</c:v>
                </c:pt>
                <c:pt idx="1519">
                  <c:v>1926.5833333332182</c:v>
                </c:pt>
                <c:pt idx="1520">
                  <c:v>1926.6666666665515</c:v>
                </c:pt>
                <c:pt idx="1521">
                  <c:v>1926.7499999998847</c:v>
                </c:pt>
                <c:pt idx="1522">
                  <c:v>1926.833333333218</c:v>
                </c:pt>
                <c:pt idx="1523">
                  <c:v>1926.9166666665512</c:v>
                </c:pt>
                <c:pt idx="1524">
                  <c:v>1926.9999999998845</c:v>
                </c:pt>
                <c:pt idx="1525">
                  <c:v>1927.0833333332178</c:v>
                </c:pt>
                <c:pt idx="1526">
                  <c:v>1927.166666666551</c:v>
                </c:pt>
                <c:pt idx="1527">
                  <c:v>1927.2499999998843</c:v>
                </c:pt>
                <c:pt idx="1528">
                  <c:v>1927.3333333332175</c:v>
                </c:pt>
                <c:pt idx="1529">
                  <c:v>1927.4166666665508</c:v>
                </c:pt>
                <c:pt idx="1530">
                  <c:v>1927.499999999884</c:v>
                </c:pt>
                <c:pt idx="1531">
                  <c:v>1927.5833333332173</c:v>
                </c:pt>
                <c:pt idx="1532">
                  <c:v>1927.6666666665506</c:v>
                </c:pt>
                <c:pt idx="1533">
                  <c:v>1927.7499999998838</c:v>
                </c:pt>
                <c:pt idx="1534">
                  <c:v>1927.8333333332171</c:v>
                </c:pt>
                <c:pt idx="1535">
                  <c:v>1927.9166666665503</c:v>
                </c:pt>
                <c:pt idx="1536">
                  <c:v>1927.9999999998836</c:v>
                </c:pt>
                <c:pt idx="1537">
                  <c:v>1928.0833333332168</c:v>
                </c:pt>
                <c:pt idx="1538">
                  <c:v>1928.1666666665501</c:v>
                </c:pt>
                <c:pt idx="1539">
                  <c:v>1928.2499999998834</c:v>
                </c:pt>
                <c:pt idx="1540">
                  <c:v>1928.3333333332166</c:v>
                </c:pt>
                <c:pt idx="1541">
                  <c:v>1928.4166666665499</c:v>
                </c:pt>
                <c:pt idx="1542">
                  <c:v>1928.4999999998831</c:v>
                </c:pt>
                <c:pt idx="1543">
                  <c:v>1928.5833333332164</c:v>
                </c:pt>
                <c:pt idx="1544">
                  <c:v>1928.6666666665496</c:v>
                </c:pt>
                <c:pt idx="1545">
                  <c:v>1928.7499999998829</c:v>
                </c:pt>
                <c:pt idx="1546">
                  <c:v>1928.8333333332162</c:v>
                </c:pt>
                <c:pt idx="1547">
                  <c:v>1928.9166666665494</c:v>
                </c:pt>
                <c:pt idx="1548">
                  <c:v>1928.9999999998827</c:v>
                </c:pt>
                <c:pt idx="1549">
                  <c:v>1929.0833333332159</c:v>
                </c:pt>
                <c:pt idx="1550">
                  <c:v>1929.1666666665492</c:v>
                </c:pt>
                <c:pt idx="1551">
                  <c:v>1929.2499999998824</c:v>
                </c:pt>
                <c:pt idx="1552">
                  <c:v>1929.3333333332157</c:v>
                </c:pt>
                <c:pt idx="1553">
                  <c:v>1929.416666666549</c:v>
                </c:pt>
                <c:pt idx="1554">
                  <c:v>1929.4999999998822</c:v>
                </c:pt>
                <c:pt idx="1555">
                  <c:v>1929.5833333332155</c:v>
                </c:pt>
                <c:pt idx="1556">
                  <c:v>1929.6666666665487</c:v>
                </c:pt>
                <c:pt idx="1557">
                  <c:v>1929.749999999882</c:v>
                </c:pt>
                <c:pt idx="1558">
                  <c:v>1929.8333333332153</c:v>
                </c:pt>
                <c:pt idx="1559">
                  <c:v>1929.9166666665485</c:v>
                </c:pt>
                <c:pt idx="1560">
                  <c:v>1929.9999999998818</c:v>
                </c:pt>
                <c:pt idx="1561">
                  <c:v>1930.083333333215</c:v>
                </c:pt>
                <c:pt idx="1562">
                  <c:v>1930.1666666665483</c:v>
                </c:pt>
                <c:pt idx="1563">
                  <c:v>1930.2499999998815</c:v>
                </c:pt>
                <c:pt idx="1564">
                  <c:v>1930.3333333332148</c:v>
                </c:pt>
                <c:pt idx="1565">
                  <c:v>1930.4166666665481</c:v>
                </c:pt>
                <c:pt idx="1566">
                  <c:v>1930.4999999998813</c:v>
                </c:pt>
                <c:pt idx="1567">
                  <c:v>1930.5833333332146</c:v>
                </c:pt>
                <c:pt idx="1568">
                  <c:v>1930.6666666665478</c:v>
                </c:pt>
                <c:pt idx="1569">
                  <c:v>1930.7499999998811</c:v>
                </c:pt>
                <c:pt idx="1570">
                  <c:v>1930.8333333332143</c:v>
                </c:pt>
                <c:pt idx="1571">
                  <c:v>1930.9166666665476</c:v>
                </c:pt>
                <c:pt idx="1572">
                  <c:v>1930.9999999998809</c:v>
                </c:pt>
                <c:pt idx="1573">
                  <c:v>1931.0833333332141</c:v>
                </c:pt>
                <c:pt idx="1574">
                  <c:v>1931.1666666665474</c:v>
                </c:pt>
                <c:pt idx="1575">
                  <c:v>1931.2499999998806</c:v>
                </c:pt>
                <c:pt idx="1576">
                  <c:v>1931.3333333332139</c:v>
                </c:pt>
                <c:pt idx="1577">
                  <c:v>1931.4166666665471</c:v>
                </c:pt>
                <c:pt idx="1578">
                  <c:v>1931.4999999998804</c:v>
                </c:pt>
                <c:pt idx="1579">
                  <c:v>1931.5833333332137</c:v>
                </c:pt>
                <c:pt idx="1580">
                  <c:v>1931.6666666665469</c:v>
                </c:pt>
                <c:pt idx="1581">
                  <c:v>1931.7499999998802</c:v>
                </c:pt>
                <c:pt idx="1582">
                  <c:v>1931.8333333332134</c:v>
                </c:pt>
                <c:pt idx="1583">
                  <c:v>1931.9166666665467</c:v>
                </c:pt>
                <c:pt idx="1584">
                  <c:v>1931.9999999998799</c:v>
                </c:pt>
                <c:pt idx="1585">
                  <c:v>1932.0833333332132</c:v>
                </c:pt>
                <c:pt idx="1586">
                  <c:v>1932.1666666665465</c:v>
                </c:pt>
                <c:pt idx="1587">
                  <c:v>1932.2499999998797</c:v>
                </c:pt>
                <c:pt idx="1588">
                  <c:v>1932.333333333213</c:v>
                </c:pt>
                <c:pt idx="1589">
                  <c:v>1932.4166666665462</c:v>
                </c:pt>
                <c:pt idx="1590">
                  <c:v>1932.4999999998795</c:v>
                </c:pt>
                <c:pt idx="1591">
                  <c:v>1932.5833333332127</c:v>
                </c:pt>
                <c:pt idx="1592">
                  <c:v>1932.666666666546</c:v>
                </c:pt>
                <c:pt idx="1593">
                  <c:v>1932.7499999998793</c:v>
                </c:pt>
                <c:pt idx="1594">
                  <c:v>1932.8333333332125</c:v>
                </c:pt>
                <c:pt idx="1595">
                  <c:v>1932.9166666665458</c:v>
                </c:pt>
                <c:pt idx="1596">
                  <c:v>1932.999999999879</c:v>
                </c:pt>
                <c:pt idx="1597">
                  <c:v>1933.0833333332123</c:v>
                </c:pt>
                <c:pt idx="1598">
                  <c:v>1933.1666666665456</c:v>
                </c:pt>
                <c:pt idx="1599">
                  <c:v>1933.2499999998788</c:v>
                </c:pt>
                <c:pt idx="1600">
                  <c:v>1933.3333333332121</c:v>
                </c:pt>
                <c:pt idx="1601">
                  <c:v>1933.4166666665453</c:v>
                </c:pt>
                <c:pt idx="1602">
                  <c:v>1933.4999999998786</c:v>
                </c:pt>
                <c:pt idx="1603">
                  <c:v>1933.5833333332118</c:v>
                </c:pt>
                <c:pt idx="1604">
                  <c:v>1933.6666666665451</c:v>
                </c:pt>
                <c:pt idx="1605">
                  <c:v>1933.7499999998784</c:v>
                </c:pt>
                <c:pt idx="1606">
                  <c:v>1933.8333333332116</c:v>
                </c:pt>
                <c:pt idx="1607">
                  <c:v>1933.9166666665449</c:v>
                </c:pt>
                <c:pt idx="1608">
                  <c:v>1933.9999999998781</c:v>
                </c:pt>
                <c:pt idx="1609">
                  <c:v>1934.0833333332114</c:v>
                </c:pt>
                <c:pt idx="1610">
                  <c:v>1934.1666666665446</c:v>
                </c:pt>
                <c:pt idx="1611">
                  <c:v>1934.2499999998779</c:v>
                </c:pt>
                <c:pt idx="1612">
                  <c:v>1934.3333333332112</c:v>
                </c:pt>
                <c:pt idx="1613">
                  <c:v>1934.4166666665444</c:v>
                </c:pt>
                <c:pt idx="1614">
                  <c:v>1934.4999999998777</c:v>
                </c:pt>
                <c:pt idx="1615">
                  <c:v>1934.5833333332109</c:v>
                </c:pt>
                <c:pt idx="1616">
                  <c:v>1934.6666666665442</c:v>
                </c:pt>
                <c:pt idx="1617">
                  <c:v>1934.7499999998774</c:v>
                </c:pt>
                <c:pt idx="1618">
                  <c:v>1934.8333333332107</c:v>
                </c:pt>
                <c:pt idx="1619">
                  <c:v>1934.916666666544</c:v>
                </c:pt>
                <c:pt idx="1620">
                  <c:v>1934.9999999998772</c:v>
                </c:pt>
                <c:pt idx="1621">
                  <c:v>1935.0833333332105</c:v>
                </c:pt>
                <c:pt idx="1622">
                  <c:v>1935.1666666665437</c:v>
                </c:pt>
                <c:pt idx="1623">
                  <c:v>1935.249999999877</c:v>
                </c:pt>
                <c:pt idx="1624">
                  <c:v>1935.3333333332102</c:v>
                </c:pt>
                <c:pt idx="1625">
                  <c:v>1935.4166666665435</c:v>
                </c:pt>
                <c:pt idx="1626">
                  <c:v>1935.4999999998768</c:v>
                </c:pt>
                <c:pt idx="1627">
                  <c:v>1935.58333333321</c:v>
                </c:pt>
                <c:pt idx="1628">
                  <c:v>1935.6666666665433</c:v>
                </c:pt>
                <c:pt idx="1629">
                  <c:v>1935.7499999998765</c:v>
                </c:pt>
                <c:pt idx="1630">
                  <c:v>1935.8333333332098</c:v>
                </c:pt>
                <c:pt idx="1631">
                  <c:v>1935.9166666665431</c:v>
                </c:pt>
                <c:pt idx="1632">
                  <c:v>1935.9999999998763</c:v>
                </c:pt>
                <c:pt idx="1633">
                  <c:v>1936.0833333332096</c:v>
                </c:pt>
                <c:pt idx="1634">
                  <c:v>1936.1666666665428</c:v>
                </c:pt>
                <c:pt idx="1635">
                  <c:v>1936.2499999998761</c:v>
                </c:pt>
                <c:pt idx="1636">
                  <c:v>1936.3333333332093</c:v>
                </c:pt>
                <c:pt idx="1637">
                  <c:v>1936.4166666665426</c:v>
                </c:pt>
                <c:pt idx="1638">
                  <c:v>1936.4999999998759</c:v>
                </c:pt>
                <c:pt idx="1639">
                  <c:v>1936.5833333332091</c:v>
                </c:pt>
                <c:pt idx="1640">
                  <c:v>1936.6666666665424</c:v>
                </c:pt>
                <c:pt idx="1641">
                  <c:v>1936.7499999998756</c:v>
                </c:pt>
                <c:pt idx="1642">
                  <c:v>1936.8333333332089</c:v>
                </c:pt>
                <c:pt idx="1643">
                  <c:v>1936.9166666665421</c:v>
                </c:pt>
                <c:pt idx="1644">
                  <c:v>1936.9999999998754</c:v>
                </c:pt>
                <c:pt idx="1645">
                  <c:v>1937.0833333332087</c:v>
                </c:pt>
                <c:pt idx="1646">
                  <c:v>1937.1666666665419</c:v>
                </c:pt>
                <c:pt idx="1647">
                  <c:v>1937.2499999998752</c:v>
                </c:pt>
                <c:pt idx="1648">
                  <c:v>1937.3333333332084</c:v>
                </c:pt>
                <c:pt idx="1649">
                  <c:v>1937.4166666665417</c:v>
                </c:pt>
                <c:pt idx="1650">
                  <c:v>1937.4999999998749</c:v>
                </c:pt>
                <c:pt idx="1651">
                  <c:v>1937.5833333332082</c:v>
                </c:pt>
                <c:pt idx="1652">
                  <c:v>1937.6666666665415</c:v>
                </c:pt>
                <c:pt idx="1653">
                  <c:v>1937.7499999998747</c:v>
                </c:pt>
                <c:pt idx="1654">
                  <c:v>1937.833333333208</c:v>
                </c:pt>
                <c:pt idx="1655">
                  <c:v>1937.9166666665412</c:v>
                </c:pt>
                <c:pt idx="1656">
                  <c:v>1937.9999999998745</c:v>
                </c:pt>
                <c:pt idx="1657">
                  <c:v>1938.0833333332077</c:v>
                </c:pt>
                <c:pt idx="1658">
                  <c:v>1938.166666666541</c:v>
                </c:pt>
                <c:pt idx="1659">
                  <c:v>1938.2499999998743</c:v>
                </c:pt>
                <c:pt idx="1660">
                  <c:v>1938.3333333332075</c:v>
                </c:pt>
                <c:pt idx="1661">
                  <c:v>1938.4166666665408</c:v>
                </c:pt>
                <c:pt idx="1662">
                  <c:v>1938.499999999874</c:v>
                </c:pt>
                <c:pt idx="1663">
                  <c:v>1938.5833333332073</c:v>
                </c:pt>
                <c:pt idx="1664">
                  <c:v>1938.6666666665406</c:v>
                </c:pt>
                <c:pt idx="1665">
                  <c:v>1938.7499999998738</c:v>
                </c:pt>
                <c:pt idx="1666">
                  <c:v>1938.8333333332071</c:v>
                </c:pt>
                <c:pt idx="1667">
                  <c:v>1938.9166666665403</c:v>
                </c:pt>
                <c:pt idx="1668">
                  <c:v>1938.9999999998736</c:v>
                </c:pt>
                <c:pt idx="1669">
                  <c:v>1939.0833333332068</c:v>
                </c:pt>
                <c:pt idx="1670">
                  <c:v>1939.1666666665401</c:v>
                </c:pt>
                <c:pt idx="1671">
                  <c:v>1939.2499999998734</c:v>
                </c:pt>
                <c:pt idx="1672">
                  <c:v>1939.3333333332066</c:v>
                </c:pt>
                <c:pt idx="1673">
                  <c:v>1939.4166666665399</c:v>
                </c:pt>
                <c:pt idx="1674">
                  <c:v>1939.4999999998731</c:v>
                </c:pt>
                <c:pt idx="1675">
                  <c:v>1939.5833333332064</c:v>
                </c:pt>
                <c:pt idx="1676">
                  <c:v>1939.6666666665396</c:v>
                </c:pt>
                <c:pt idx="1677">
                  <c:v>1939.7499999998729</c:v>
                </c:pt>
                <c:pt idx="1678">
                  <c:v>1939.8333333332062</c:v>
                </c:pt>
                <c:pt idx="1679">
                  <c:v>1939.9166666665394</c:v>
                </c:pt>
                <c:pt idx="1680">
                  <c:v>1939.9999999998727</c:v>
                </c:pt>
                <c:pt idx="1681">
                  <c:v>1940.0833333332059</c:v>
                </c:pt>
                <c:pt idx="1682">
                  <c:v>1940.1666666665392</c:v>
                </c:pt>
                <c:pt idx="1683">
                  <c:v>1940.2499999998724</c:v>
                </c:pt>
                <c:pt idx="1684">
                  <c:v>1940.3333333332057</c:v>
                </c:pt>
                <c:pt idx="1685">
                  <c:v>1940.416666666539</c:v>
                </c:pt>
                <c:pt idx="1686">
                  <c:v>1940.4999999998722</c:v>
                </c:pt>
                <c:pt idx="1687">
                  <c:v>1940.5833333332055</c:v>
                </c:pt>
                <c:pt idx="1688">
                  <c:v>1940.6666666665387</c:v>
                </c:pt>
                <c:pt idx="1689">
                  <c:v>1940.749999999872</c:v>
                </c:pt>
                <c:pt idx="1690">
                  <c:v>1940.8333333332052</c:v>
                </c:pt>
                <c:pt idx="1691">
                  <c:v>1940.9166666665385</c:v>
                </c:pt>
                <c:pt idx="1692">
                  <c:v>1940.9999999998718</c:v>
                </c:pt>
                <c:pt idx="1693">
                  <c:v>1941.083333333205</c:v>
                </c:pt>
                <c:pt idx="1694">
                  <c:v>1941.1666666665383</c:v>
                </c:pt>
                <c:pt idx="1695">
                  <c:v>1941.2499999998715</c:v>
                </c:pt>
                <c:pt idx="1696">
                  <c:v>1941.3333333332048</c:v>
                </c:pt>
                <c:pt idx="1697">
                  <c:v>1941.416666666538</c:v>
                </c:pt>
                <c:pt idx="1698">
                  <c:v>1941.4999999998713</c:v>
                </c:pt>
                <c:pt idx="1699">
                  <c:v>1941.5833333332046</c:v>
                </c:pt>
                <c:pt idx="1700">
                  <c:v>1941.6666666665378</c:v>
                </c:pt>
                <c:pt idx="1701">
                  <c:v>1941.7499999998711</c:v>
                </c:pt>
                <c:pt idx="1702">
                  <c:v>1941.8333333332043</c:v>
                </c:pt>
                <c:pt idx="1703">
                  <c:v>1941.9166666665376</c:v>
                </c:pt>
                <c:pt idx="1704">
                  <c:v>1941.9999999998709</c:v>
                </c:pt>
                <c:pt idx="1705">
                  <c:v>1942.0833333332041</c:v>
                </c:pt>
                <c:pt idx="1706">
                  <c:v>1942.1666666665374</c:v>
                </c:pt>
                <c:pt idx="1707">
                  <c:v>1942.2499999998706</c:v>
                </c:pt>
                <c:pt idx="1708">
                  <c:v>1942.3333333332039</c:v>
                </c:pt>
                <c:pt idx="1709">
                  <c:v>1942.4166666665371</c:v>
                </c:pt>
                <c:pt idx="1710">
                  <c:v>1942.4999999998704</c:v>
                </c:pt>
                <c:pt idx="1711">
                  <c:v>1942.5833333332037</c:v>
                </c:pt>
                <c:pt idx="1712">
                  <c:v>1942.6666666665369</c:v>
                </c:pt>
                <c:pt idx="1713">
                  <c:v>1942.7499999998702</c:v>
                </c:pt>
                <c:pt idx="1714">
                  <c:v>1942.8333333332034</c:v>
                </c:pt>
                <c:pt idx="1715">
                  <c:v>1942.9166666665367</c:v>
                </c:pt>
                <c:pt idx="1716">
                  <c:v>1942.9999999998699</c:v>
                </c:pt>
                <c:pt idx="1717">
                  <c:v>1943.0833333332032</c:v>
                </c:pt>
                <c:pt idx="1718">
                  <c:v>1943.1666666665365</c:v>
                </c:pt>
                <c:pt idx="1719">
                  <c:v>1943.2499999998697</c:v>
                </c:pt>
                <c:pt idx="1720">
                  <c:v>1943.333333333203</c:v>
                </c:pt>
                <c:pt idx="1721">
                  <c:v>1943.4166666665362</c:v>
                </c:pt>
                <c:pt idx="1722">
                  <c:v>1943.4999999998695</c:v>
                </c:pt>
                <c:pt idx="1723">
                  <c:v>1943.5833333332027</c:v>
                </c:pt>
                <c:pt idx="1724">
                  <c:v>1943.666666666536</c:v>
                </c:pt>
                <c:pt idx="1725">
                  <c:v>1943.7499999998693</c:v>
                </c:pt>
                <c:pt idx="1726">
                  <c:v>1943.8333333332025</c:v>
                </c:pt>
                <c:pt idx="1727">
                  <c:v>1943.9166666665358</c:v>
                </c:pt>
                <c:pt idx="1728">
                  <c:v>1943.999999999869</c:v>
                </c:pt>
                <c:pt idx="1729">
                  <c:v>1944.0833333332023</c:v>
                </c:pt>
                <c:pt idx="1730">
                  <c:v>1944.1666666665355</c:v>
                </c:pt>
                <c:pt idx="1731">
                  <c:v>1944.2499999998688</c:v>
                </c:pt>
                <c:pt idx="1732">
                  <c:v>1944.3333333332021</c:v>
                </c:pt>
                <c:pt idx="1733">
                  <c:v>1944.4166666665353</c:v>
                </c:pt>
                <c:pt idx="1734">
                  <c:v>1944.4999999998686</c:v>
                </c:pt>
                <c:pt idx="1735">
                  <c:v>1944.5833333332018</c:v>
                </c:pt>
                <c:pt idx="1736">
                  <c:v>1944.6666666665351</c:v>
                </c:pt>
                <c:pt idx="1737">
                  <c:v>1944.7499999998684</c:v>
                </c:pt>
                <c:pt idx="1738">
                  <c:v>1944.8333333332016</c:v>
                </c:pt>
                <c:pt idx="1739">
                  <c:v>1944.9166666665349</c:v>
                </c:pt>
                <c:pt idx="1740">
                  <c:v>1944.9999999998681</c:v>
                </c:pt>
                <c:pt idx="1741">
                  <c:v>1945.0833333332014</c:v>
                </c:pt>
                <c:pt idx="1742">
                  <c:v>1945.1666666665346</c:v>
                </c:pt>
                <c:pt idx="1743">
                  <c:v>1945.2499999998679</c:v>
                </c:pt>
                <c:pt idx="1744">
                  <c:v>1945.3333333332012</c:v>
                </c:pt>
                <c:pt idx="1745">
                  <c:v>1945.4166666665344</c:v>
                </c:pt>
                <c:pt idx="1746">
                  <c:v>1945.4999999998677</c:v>
                </c:pt>
                <c:pt idx="1747">
                  <c:v>1945.5833333332009</c:v>
                </c:pt>
                <c:pt idx="1748">
                  <c:v>1945.6666666665342</c:v>
                </c:pt>
                <c:pt idx="1749">
                  <c:v>1945.7499999998674</c:v>
                </c:pt>
                <c:pt idx="1750">
                  <c:v>1945.8333333332007</c:v>
                </c:pt>
                <c:pt idx="1751">
                  <c:v>1945.916666666534</c:v>
                </c:pt>
                <c:pt idx="1752">
                  <c:v>1945.9999999998672</c:v>
                </c:pt>
                <c:pt idx="1753">
                  <c:v>1946.0833333332005</c:v>
                </c:pt>
                <c:pt idx="1754">
                  <c:v>1946.1666666665337</c:v>
                </c:pt>
                <c:pt idx="1755">
                  <c:v>1946.249999999867</c:v>
                </c:pt>
                <c:pt idx="1756">
                  <c:v>1946.3333333332002</c:v>
                </c:pt>
                <c:pt idx="1757">
                  <c:v>1946.4166666665335</c:v>
                </c:pt>
                <c:pt idx="1758">
                  <c:v>1946.4999999998668</c:v>
                </c:pt>
                <c:pt idx="1759">
                  <c:v>1946.5833333332</c:v>
                </c:pt>
                <c:pt idx="1760">
                  <c:v>1946.6666666665333</c:v>
                </c:pt>
                <c:pt idx="1761">
                  <c:v>1946.7499999998665</c:v>
                </c:pt>
                <c:pt idx="1762">
                  <c:v>1946.8333333331998</c:v>
                </c:pt>
                <c:pt idx="1763">
                  <c:v>1946.916666666533</c:v>
                </c:pt>
                <c:pt idx="1764">
                  <c:v>1946.9999999998663</c:v>
                </c:pt>
                <c:pt idx="1765">
                  <c:v>1947.0833333331996</c:v>
                </c:pt>
                <c:pt idx="1766">
                  <c:v>1947.1666666665328</c:v>
                </c:pt>
                <c:pt idx="1767">
                  <c:v>1947.2499999998661</c:v>
                </c:pt>
                <c:pt idx="1768">
                  <c:v>1947.3333333331993</c:v>
                </c:pt>
                <c:pt idx="1769">
                  <c:v>1947.4166666665326</c:v>
                </c:pt>
                <c:pt idx="1770">
                  <c:v>1947.4999999998658</c:v>
                </c:pt>
                <c:pt idx="1771">
                  <c:v>1947.5833333331991</c:v>
                </c:pt>
                <c:pt idx="1772">
                  <c:v>1947.6666666665324</c:v>
                </c:pt>
                <c:pt idx="1773">
                  <c:v>1947.7499999998656</c:v>
                </c:pt>
                <c:pt idx="1774">
                  <c:v>1947.8333333331989</c:v>
                </c:pt>
                <c:pt idx="1775">
                  <c:v>1947.9166666665321</c:v>
                </c:pt>
                <c:pt idx="1776">
                  <c:v>1947.9999999998654</c:v>
                </c:pt>
                <c:pt idx="1777">
                  <c:v>1948.0833333331987</c:v>
                </c:pt>
                <c:pt idx="1778">
                  <c:v>1948.1666666665319</c:v>
                </c:pt>
                <c:pt idx="1779">
                  <c:v>1948.2499999998652</c:v>
                </c:pt>
                <c:pt idx="1780">
                  <c:v>1948.3333333331984</c:v>
                </c:pt>
                <c:pt idx="1781">
                  <c:v>1948.4166666665317</c:v>
                </c:pt>
                <c:pt idx="1782">
                  <c:v>1948.4999999998649</c:v>
                </c:pt>
                <c:pt idx="1783">
                  <c:v>1948.5833333331982</c:v>
                </c:pt>
                <c:pt idx="1784">
                  <c:v>1948.6666666665315</c:v>
                </c:pt>
                <c:pt idx="1785">
                  <c:v>1948.7499999998647</c:v>
                </c:pt>
                <c:pt idx="1786">
                  <c:v>1948.833333333198</c:v>
                </c:pt>
                <c:pt idx="1787">
                  <c:v>1948.9166666665312</c:v>
                </c:pt>
                <c:pt idx="1788">
                  <c:v>1948.9999999998645</c:v>
                </c:pt>
                <c:pt idx="1789">
                  <c:v>1949.0833333331977</c:v>
                </c:pt>
                <c:pt idx="1790">
                  <c:v>1949.166666666531</c:v>
                </c:pt>
                <c:pt idx="1791">
                  <c:v>1949.2499999998643</c:v>
                </c:pt>
                <c:pt idx="1792">
                  <c:v>1949.3333333331975</c:v>
                </c:pt>
                <c:pt idx="1793">
                  <c:v>1949.4166666665308</c:v>
                </c:pt>
                <c:pt idx="1794">
                  <c:v>1949.499999999864</c:v>
                </c:pt>
                <c:pt idx="1795">
                  <c:v>1949.5833333331973</c:v>
                </c:pt>
                <c:pt idx="1796">
                  <c:v>1949.6666666665305</c:v>
                </c:pt>
                <c:pt idx="1797">
                  <c:v>1949.7499999998638</c:v>
                </c:pt>
                <c:pt idx="1798">
                  <c:v>1949.8333333331971</c:v>
                </c:pt>
                <c:pt idx="1799">
                  <c:v>1949.9166666665303</c:v>
                </c:pt>
                <c:pt idx="1800">
                  <c:v>1949.9999999998636</c:v>
                </c:pt>
                <c:pt idx="1801">
                  <c:v>1950.0833333331968</c:v>
                </c:pt>
                <c:pt idx="1802">
                  <c:v>1950.1666666665301</c:v>
                </c:pt>
                <c:pt idx="1803">
                  <c:v>1950.2499999998633</c:v>
                </c:pt>
                <c:pt idx="1804">
                  <c:v>1950.3333333331966</c:v>
                </c:pt>
                <c:pt idx="1805">
                  <c:v>1950.4166666665299</c:v>
                </c:pt>
                <c:pt idx="1806">
                  <c:v>1950.4999999998631</c:v>
                </c:pt>
                <c:pt idx="1807">
                  <c:v>1950.5833333331964</c:v>
                </c:pt>
                <c:pt idx="1808">
                  <c:v>1950.6666666665296</c:v>
                </c:pt>
                <c:pt idx="1809">
                  <c:v>1950.7499999998629</c:v>
                </c:pt>
                <c:pt idx="1810">
                  <c:v>1950.8333333331962</c:v>
                </c:pt>
                <c:pt idx="1811">
                  <c:v>1950.9166666665294</c:v>
                </c:pt>
                <c:pt idx="1812">
                  <c:v>1950.9999999998627</c:v>
                </c:pt>
                <c:pt idx="1813">
                  <c:v>1951.0833333331959</c:v>
                </c:pt>
                <c:pt idx="1814">
                  <c:v>1951.1666666665292</c:v>
                </c:pt>
                <c:pt idx="1815">
                  <c:v>1951.2499999998624</c:v>
                </c:pt>
                <c:pt idx="1816">
                  <c:v>1951.3333333331957</c:v>
                </c:pt>
                <c:pt idx="1817">
                  <c:v>1951.416666666529</c:v>
                </c:pt>
                <c:pt idx="1818">
                  <c:v>1951.4999999998622</c:v>
                </c:pt>
                <c:pt idx="1819">
                  <c:v>1951.5833333331955</c:v>
                </c:pt>
                <c:pt idx="1820">
                  <c:v>1951.6666666665287</c:v>
                </c:pt>
                <c:pt idx="1821">
                  <c:v>1951.749999999862</c:v>
                </c:pt>
                <c:pt idx="1822">
                  <c:v>1951.8333333331952</c:v>
                </c:pt>
                <c:pt idx="1823">
                  <c:v>1951.9166666665285</c:v>
                </c:pt>
                <c:pt idx="1824">
                  <c:v>1951.9999999998618</c:v>
                </c:pt>
                <c:pt idx="1825">
                  <c:v>1952.083333333195</c:v>
                </c:pt>
                <c:pt idx="1826">
                  <c:v>1952.1666666665283</c:v>
                </c:pt>
                <c:pt idx="1827">
                  <c:v>1952.2499999998615</c:v>
                </c:pt>
                <c:pt idx="1828">
                  <c:v>1952.3333333331948</c:v>
                </c:pt>
                <c:pt idx="1829">
                  <c:v>1952.416666666528</c:v>
                </c:pt>
                <c:pt idx="1830">
                  <c:v>1952.4999999998613</c:v>
                </c:pt>
                <c:pt idx="1831">
                  <c:v>1952.5833333331946</c:v>
                </c:pt>
                <c:pt idx="1832">
                  <c:v>1952.6666666665278</c:v>
                </c:pt>
                <c:pt idx="1833">
                  <c:v>1952.7499999998611</c:v>
                </c:pt>
                <c:pt idx="1834">
                  <c:v>1952.8333333331943</c:v>
                </c:pt>
                <c:pt idx="1835">
                  <c:v>1952.9166666665276</c:v>
                </c:pt>
                <c:pt idx="1836">
                  <c:v>1952.9999999998608</c:v>
                </c:pt>
                <c:pt idx="1837">
                  <c:v>1953.0833333331941</c:v>
                </c:pt>
                <c:pt idx="1838">
                  <c:v>1953.1666666665274</c:v>
                </c:pt>
                <c:pt idx="1839">
                  <c:v>1953.2499999998606</c:v>
                </c:pt>
                <c:pt idx="1840">
                  <c:v>1953.3333333331939</c:v>
                </c:pt>
                <c:pt idx="1841">
                  <c:v>1953.4166666665271</c:v>
                </c:pt>
                <c:pt idx="1842">
                  <c:v>1953.4999999998604</c:v>
                </c:pt>
                <c:pt idx="1843">
                  <c:v>1953.5833333331937</c:v>
                </c:pt>
                <c:pt idx="1844">
                  <c:v>1953.6666666665269</c:v>
                </c:pt>
                <c:pt idx="1845">
                  <c:v>1953.7499999998602</c:v>
                </c:pt>
                <c:pt idx="1846">
                  <c:v>1953.8333333331934</c:v>
                </c:pt>
                <c:pt idx="1847">
                  <c:v>1953.9166666665267</c:v>
                </c:pt>
                <c:pt idx="1848">
                  <c:v>1953.9999999998599</c:v>
                </c:pt>
                <c:pt idx="1849">
                  <c:v>1954.0833333331932</c:v>
                </c:pt>
                <c:pt idx="1850">
                  <c:v>1954.1666666665265</c:v>
                </c:pt>
                <c:pt idx="1851">
                  <c:v>1954.2499999998597</c:v>
                </c:pt>
                <c:pt idx="1852">
                  <c:v>1954.333333333193</c:v>
                </c:pt>
                <c:pt idx="1853">
                  <c:v>1954.4166666665262</c:v>
                </c:pt>
                <c:pt idx="1854">
                  <c:v>1954.4999999998595</c:v>
                </c:pt>
                <c:pt idx="1855">
                  <c:v>1954.5833333331927</c:v>
                </c:pt>
                <c:pt idx="1856">
                  <c:v>1954.666666666526</c:v>
                </c:pt>
                <c:pt idx="1857">
                  <c:v>1954.7499999998593</c:v>
                </c:pt>
                <c:pt idx="1858">
                  <c:v>1954.8333333331925</c:v>
                </c:pt>
                <c:pt idx="1859">
                  <c:v>1954.9166666665258</c:v>
                </c:pt>
                <c:pt idx="1860">
                  <c:v>1954.999999999859</c:v>
                </c:pt>
                <c:pt idx="1861">
                  <c:v>1955.0833333331923</c:v>
                </c:pt>
                <c:pt idx="1862">
                  <c:v>1955.1666666665255</c:v>
                </c:pt>
                <c:pt idx="1863">
                  <c:v>1955.2499999998588</c:v>
                </c:pt>
                <c:pt idx="1864">
                  <c:v>1955.3333333331921</c:v>
                </c:pt>
                <c:pt idx="1865">
                  <c:v>1955.4166666665253</c:v>
                </c:pt>
                <c:pt idx="1866">
                  <c:v>1955.4999999998586</c:v>
                </c:pt>
                <c:pt idx="1867">
                  <c:v>1955.5833333331918</c:v>
                </c:pt>
                <c:pt idx="1868">
                  <c:v>1955.6666666665251</c:v>
                </c:pt>
                <c:pt idx="1869">
                  <c:v>1955.7499999998583</c:v>
                </c:pt>
                <c:pt idx="1870">
                  <c:v>1955.8333333331916</c:v>
                </c:pt>
                <c:pt idx="1871">
                  <c:v>1955.9166666665249</c:v>
                </c:pt>
                <c:pt idx="1872">
                  <c:v>1955.9999999998581</c:v>
                </c:pt>
                <c:pt idx="1873">
                  <c:v>1956.0833333331914</c:v>
                </c:pt>
                <c:pt idx="1874">
                  <c:v>1956.1666666665246</c:v>
                </c:pt>
                <c:pt idx="1875">
                  <c:v>1956.2499999998579</c:v>
                </c:pt>
                <c:pt idx="1876">
                  <c:v>1956.3333333331911</c:v>
                </c:pt>
                <c:pt idx="1877">
                  <c:v>1956.4166666665244</c:v>
                </c:pt>
                <c:pt idx="1878">
                  <c:v>1956.4999999998577</c:v>
                </c:pt>
                <c:pt idx="1879">
                  <c:v>1956.5833333331909</c:v>
                </c:pt>
                <c:pt idx="1880">
                  <c:v>1956.6666666665242</c:v>
                </c:pt>
                <c:pt idx="1881">
                  <c:v>1956.7499999998574</c:v>
                </c:pt>
                <c:pt idx="1882">
                  <c:v>1956.8333333331907</c:v>
                </c:pt>
                <c:pt idx="1883">
                  <c:v>1956.916666666524</c:v>
                </c:pt>
                <c:pt idx="1884">
                  <c:v>1956.9999999998572</c:v>
                </c:pt>
                <c:pt idx="1885">
                  <c:v>1957.0833333331905</c:v>
                </c:pt>
                <c:pt idx="1886">
                  <c:v>1957.1666666665237</c:v>
                </c:pt>
                <c:pt idx="1887">
                  <c:v>1957.249999999857</c:v>
                </c:pt>
                <c:pt idx="1888">
                  <c:v>1957.3333333331902</c:v>
                </c:pt>
                <c:pt idx="1889">
                  <c:v>1957.4166666665235</c:v>
                </c:pt>
                <c:pt idx="1890">
                  <c:v>1957.4999999998568</c:v>
                </c:pt>
                <c:pt idx="1891">
                  <c:v>1957.58333333319</c:v>
                </c:pt>
                <c:pt idx="1892">
                  <c:v>1957.6666666665233</c:v>
                </c:pt>
                <c:pt idx="1893">
                  <c:v>1957.7499999998565</c:v>
                </c:pt>
                <c:pt idx="1894">
                  <c:v>1957.8333333331898</c:v>
                </c:pt>
                <c:pt idx="1895">
                  <c:v>1957.916666666523</c:v>
                </c:pt>
                <c:pt idx="1896">
                  <c:v>1957.9999999998563</c:v>
                </c:pt>
                <c:pt idx="1897">
                  <c:v>1958.0833333331896</c:v>
                </c:pt>
                <c:pt idx="1898">
                  <c:v>1958.1666666665228</c:v>
                </c:pt>
                <c:pt idx="1899">
                  <c:v>1958.2499999998561</c:v>
                </c:pt>
                <c:pt idx="1900">
                  <c:v>1958.3333333331893</c:v>
                </c:pt>
                <c:pt idx="1901">
                  <c:v>1958.4166666665226</c:v>
                </c:pt>
                <c:pt idx="1902">
                  <c:v>1958.4999999998558</c:v>
                </c:pt>
                <c:pt idx="1903">
                  <c:v>1958.5833333331891</c:v>
                </c:pt>
                <c:pt idx="1904">
                  <c:v>1958.6666666665224</c:v>
                </c:pt>
                <c:pt idx="1905">
                  <c:v>1958.7499999998556</c:v>
                </c:pt>
                <c:pt idx="1906">
                  <c:v>1958.8333333331889</c:v>
                </c:pt>
                <c:pt idx="1907">
                  <c:v>1958.9166666665221</c:v>
                </c:pt>
                <c:pt idx="1908">
                  <c:v>1958.9999999998554</c:v>
                </c:pt>
                <c:pt idx="1909">
                  <c:v>1959.0833333331886</c:v>
                </c:pt>
                <c:pt idx="1910">
                  <c:v>1959.1666666665219</c:v>
                </c:pt>
                <c:pt idx="1911">
                  <c:v>1959.2499999998552</c:v>
                </c:pt>
                <c:pt idx="1912">
                  <c:v>1959.3333333331884</c:v>
                </c:pt>
                <c:pt idx="1913">
                  <c:v>1959.4166666665217</c:v>
                </c:pt>
                <c:pt idx="1914">
                  <c:v>1959.4999999998549</c:v>
                </c:pt>
                <c:pt idx="1915">
                  <c:v>1959.5833333331882</c:v>
                </c:pt>
                <c:pt idx="1916">
                  <c:v>1959.6666666665215</c:v>
                </c:pt>
                <c:pt idx="1917">
                  <c:v>1959.7499999998547</c:v>
                </c:pt>
                <c:pt idx="1918">
                  <c:v>1959.833333333188</c:v>
                </c:pt>
                <c:pt idx="1919">
                  <c:v>1959.9166666665212</c:v>
                </c:pt>
                <c:pt idx="1920">
                  <c:v>1959.9999999998545</c:v>
                </c:pt>
                <c:pt idx="1921">
                  <c:v>1960.0833333331877</c:v>
                </c:pt>
                <c:pt idx="1922">
                  <c:v>1960.166666666521</c:v>
                </c:pt>
                <c:pt idx="1923">
                  <c:v>1960.2499999998543</c:v>
                </c:pt>
                <c:pt idx="1924">
                  <c:v>1960.3333333331875</c:v>
                </c:pt>
                <c:pt idx="1925">
                  <c:v>1960.4166666665208</c:v>
                </c:pt>
                <c:pt idx="1926">
                  <c:v>1960.499999999854</c:v>
                </c:pt>
                <c:pt idx="1927">
                  <c:v>1960.5833333331873</c:v>
                </c:pt>
                <c:pt idx="1928">
                  <c:v>1960.6666666665205</c:v>
                </c:pt>
                <c:pt idx="1929">
                  <c:v>1960.7499999998538</c:v>
                </c:pt>
                <c:pt idx="1930">
                  <c:v>1960.8333333331871</c:v>
                </c:pt>
                <c:pt idx="1931">
                  <c:v>1960.9166666665203</c:v>
                </c:pt>
                <c:pt idx="1932">
                  <c:v>1960.9999999998536</c:v>
                </c:pt>
                <c:pt idx="1933">
                  <c:v>1961.0833333331868</c:v>
                </c:pt>
                <c:pt idx="1934">
                  <c:v>1961.1666666665201</c:v>
                </c:pt>
                <c:pt idx="1935">
                  <c:v>1961.2499999998533</c:v>
                </c:pt>
                <c:pt idx="1936">
                  <c:v>1961.3333333331866</c:v>
                </c:pt>
                <c:pt idx="1937">
                  <c:v>1961.4166666665199</c:v>
                </c:pt>
                <c:pt idx="1938">
                  <c:v>1961.4999999998531</c:v>
                </c:pt>
                <c:pt idx="1939">
                  <c:v>1961.5833333331864</c:v>
                </c:pt>
                <c:pt idx="1940">
                  <c:v>1961.6666666665196</c:v>
                </c:pt>
                <c:pt idx="1941">
                  <c:v>1961.7499999998529</c:v>
                </c:pt>
                <c:pt idx="1942">
                  <c:v>1961.8333333331861</c:v>
                </c:pt>
                <c:pt idx="1943">
                  <c:v>1961.9166666665194</c:v>
                </c:pt>
                <c:pt idx="1944">
                  <c:v>1961.9999999998527</c:v>
                </c:pt>
                <c:pt idx="1945">
                  <c:v>1962.0833333331859</c:v>
                </c:pt>
                <c:pt idx="1946">
                  <c:v>1962.1666666665192</c:v>
                </c:pt>
                <c:pt idx="1947">
                  <c:v>1962.2499999998524</c:v>
                </c:pt>
                <c:pt idx="1948">
                  <c:v>1962.3333333331857</c:v>
                </c:pt>
                <c:pt idx="1949">
                  <c:v>1962.4166666665189</c:v>
                </c:pt>
                <c:pt idx="1950">
                  <c:v>1962.4999999998522</c:v>
                </c:pt>
                <c:pt idx="1951">
                  <c:v>1962.5833333331855</c:v>
                </c:pt>
                <c:pt idx="1952">
                  <c:v>1962.6666666665187</c:v>
                </c:pt>
                <c:pt idx="1953">
                  <c:v>1962.749999999852</c:v>
                </c:pt>
                <c:pt idx="1954">
                  <c:v>1962.8333333331852</c:v>
                </c:pt>
                <c:pt idx="1955">
                  <c:v>1962.9166666665185</c:v>
                </c:pt>
                <c:pt idx="1956">
                  <c:v>1962.9999999998518</c:v>
                </c:pt>
                <c:pt idx="1957">
                  <c:v>1963.083333333185</c:v>
                </c:pt>
                <c:pt idx="1958">
                  <c:v>1963.1666666665183</c:v>
                </c:pt>
                <c:pt idx="1959">
                  <c:v>1963.2499999998515</c:v>
                </c:pt>
                <c:pt idx="1960">
                  <c:v>1963.3333333331848</c:v>
                </c:pt>
                <c:pt idx="1961">
                  <c:v>1963.416666666518</c:v>
                </c:pt>
                <c:pt idx="1962">
                  <c:v>1963.4999999998513</c:v>
                </c:pt>
                <c:pt idx="1963">
                  <c:v>1963.5833333331846</c:v>
                </c:pt>
                <c:pt idx="1964">
                  <c:v>1963.6666666665178</c:v>
                </c:pt>
                <c:pt idx="1965">
                  <c:v>1963.7499999998511</c:v>
                </c:pt>
                <c:pt idx="1966">
                  <c:v>1963.8333333331843</c:v>
                </c:pt>
                <c:pt idx="1967">
                  <c:v>1963.9166666665176</c:v>
                </c:pt>
                <c:pt idx="1968">
                  <c:v>1963.9999999998508</c:v>
                </c:pt>
                <c:pt idx="1969">
                  <c:v>1964.0833333331841</c:v>
                </c:pt>
                <c:pt idx="1970">
                  <c:v>1964.1666666665174</c:v>
                </c:pt>
                <c:pt idx="1971">
                  <c:v>1964.2499999998506</c:v>
                </c:pt>
                <c:pt idx="1972">
                  <c:v>1964.3333333331839</c:v>
                </c:pt>
                <c:pt idx="1973">
                  <c:v>1964.4166666665171</c:v>
                </c:pt>
                <c:pt idx="1974">
                  <c:v>1964.4999999998504</c:v>
                </c:pt>
                <c:pt idx="1975">
                  <c:v>1964.5833333331836</c:v>
                </c:pt>
                <c:pt idx="1976">
                  <c:v>1964.6666666665169</c:v>
                </c:pt>
                <c:pt idx="1977">
                  <c:v>1964.7499999998502</c:v>
                </c:pt>
                <c:pt idx="1978">
                  <c:v>1964.8333333331834</c:v>
                </c:pt>
                <c:pt idx="1979">
                  <c:v>1964.9166666665167</c:v>
                </c:pt>
                <c:pt idx="1980">
                  <c:v>1964.9999999998499</c:v>
                </c:pt>
                <c:pt idx="1981">
                  <c:v>1965.0833333331832</c:v>
                </c:pt>
                <c:pt idx="1982">
                  <c:v>1965.1666666665164</c:v>
                </c:pt>
                <c:pt idx="1983">
                  <c:v>1965.2499999998497</c:v>
                </c:pt>
                <c:pt idx="1984">
                  <c:v>1965.333333333183</c:v>
                </c:pt>
                <c:pt idx="1985">
                  <c:v>1965.4166666665162</c:v>
                </c:pt>
                <c:pt idx="1986">
                  <c:v>1965.4999999998495</c:v>
                </c:pt>
                <c:pt idx="1987">
                  <c:v>1965.5833333331827</c:v>
                </c:pt>
                <c:pt idx="1988">
                  <c:v>1965.666666666516</c:v>
                </c:pt>
                <c:pt idx="1989">
                  <c:v>1965.7499999998493</c:v>
                </c:pt>
                <c:pt idx="1990">
                  <c:v>1965.8333333331825</c:v>
                </c:pt>
                <c:pt idx="1991">
                  <c:v>1965.9166666665158</c:v>
                </c:pt>
                <c:pt idx="1992">
                  <c:v>1965.999999999849</c:v>
                </c:pt>
                <c:pt idx="1993">
                  <c:v>1966.0833333331823</c:v>
                </c:pt>
                <c:pt idx="1994">
                  <c:v>1966.1666666665155</c:v>
                </c:pt>
                <c:pt idx="1995">
                  <c:v>1966.2499999998488</c:v>
                </c:pt>
                <c:pt idx="1996">
                  <c:v>1966.3333333331821</c:v>
                </c:pt>
                <c:pt idx="1997">
                  <c:v>1966.4166666665153</c:v>
                </c:pt>
                <c:pt idx="1998">
                  <c:v>1966.4999999998486</c:v>
                </c:pt>
                <c:pt idx="1999">
                  <c:v>1966.5833333331818</c:v>
                </c:pt>
                <c:pt idx="2000">
                  <c:v>1966.6666666665151</c:v>
                </c:pt>
                <c:pt idx="2001">
                  <c:v>1966.7499999998483</c:v>
                </c:pt>
                <c:pt idx="2002">
                  <c:v>1966.8333333331816</c:v>
                </c:pt>
                <c:pt idx="2003">
                  <c:v>1966.9166666665149</c:v>
                </c:pt>
                <c:pt idx="2004">
                  <c:v>1966.9999999998481</c:v>
                </c:pt>
                <c:pt idx="2005">
                  <c:v>1967.0833333331814</c:v>
                </c:pt>
                <c:pt idx="2006">
                  <c:v>1967.1666666665146</c:v>
                </c:pt>
                <c:pt idx="2007">
                  <c:v>1967.2499999998479</c:v>
                </c:pt>
                <c:pt idx="2008">
                  <c:v>1967.3333333331811</c:v>
                </c:pt>
                <c:pt idx="2009">
                  <c:v>1967.4166666665144</c:v>
                </c:pt>
                <c:pt idx="2010">
                  <c:v>1967.4999999998477</c:v>
                </c:pt>
                <c:pt idx="2011">
                  <c:v>1967.5833333331809</c:v>
                </c:pt>
                <c:pt idx="2012">
                  <c:v>1967.6666666665142</c:v>
                </c:pt>
                <c:pt idx="2013">
                  <c:v>1967.7499999998474</c:v>
                </c:pt>
                <c:pt idx="2014">
                  <c:v>1967.8333333331807</c:v>
                </c:pt>
                <c:pt idx="2015">
                  <c:v>1967.9166666665139</c:v>
                </c:pt>
                <c:pt idx="2016">
                  <c:v>1967.9999999998472</c:v>
                </c:pt>
                <c:pt idx="2017">
                  <c:v>1968.0833333331805</c:v>
                </c:pt>
                <c:pt idx="2018">
                  <c:v>1968.1666666665137</c:v>
                </c:pt>
                <c:pt idx="2019">
                  <c:v>1968.249999999847</c:v>
                </c:pt>
                <c:pt idx="2020">
                  <c:v>1968.3333333331802</c:v>
                </c:pt>
                <c:pt idx="2021">
                  <c:v>1968.4166666665135</c:v>
                </c:pt>
                <c:pt idx="2022">
                  <c:v>1968.4999999998468</c:v>
                </c:pt>
                <c:pt idx="2023">
                  <c:v>1968.58333333318</c:v>
                </c:pt>
                <c:pt idx="2024">
                  <c:v>1968.6666666665133</c:v>
                </c:pt>
                <c:pt idx="2025">
                  <c:v>1968.7499999998465</c:v>
                </c:pt>
                <c:pt idx="2026">
                  <c:v>1968.8333333331798</c:v>
                </c:pt>
                <c:pt idx="2027">
                  <c:v>1968.916666666513</c:v>
                </c:pt>
                <c:pt idx="2028">
                  <c:v>1968.9999999998463</c:v>
                </c:pt>
                <c:pt idx="2029">
                  <c:v>1969.0833333331796</c:v>
                </c:pt>
                <c:pt idx="2030">
                  <c:v>1969.1666666665128</c:v>
                </c:pt>
                <c:pt idx="2031">
                  <c:v>1969.2499999998461</c:v>
                </c:pt>
                <c:pt idx="2032">
                  <c:v>1969.3333333331793</c:v>
                </c:pt>
                <c:pt idx="2033">
                  <c:v>1969.4166666665126</c:v>
                </c:pt>
                <c:pt idx="2034">
                  <c:v>1969.4999999998458</c:v>
                </c:pt>
                <c:pt idx="2035">
                  <c:v>1969.5833333331791</c:v>
                </c:pt>
                <c:pt idx="2036">
                  <c:v>1969.6666666665124</c:v>
                </c:pt>
                <c:pt idx="2037">
                  <c:v>1969.7499999998456</c:v>
                </c:pt>
                <c:pt idx="2038">
                  <c:v>1969.8333333331789</c:v>
                </c:pt>
                <c:pt idx="2039">
                  <c:v>1969.9166666665121</c:v>
                </c:pt>
                <c:pt idx="2040">
                  <c:v>1969.9999999998454</c:v>
                </c:pt>
                <c:pt idx="2041">
                  <c:v>1970.0833333331786</c:v>
                </c:pt>
                <c:pt idx="2042">
                  <c:v>1970.1666666665119</c:v>
                </c:pt>
                <c:pt idx="2043">
                  <c:v>1970.2499999998452</c:v>
                </c:pt>
                <c:pt idx="2044">
                  <c:v>1970.3333333331784</c:v>
                </c:pt>
                <c:pt idx="2045">
                  <c:v>1970.4166666665117</c:v>
                </c:pt>
                <c:pt idx="2046">
                  <c:v>1970.4999999998449</c:v>
                </c:pt>
                <c:pt idx="2047">
                  <c:v>1970.5833333331782</c:v>
                </c:pt>
                <c:pt idx="2048">
                  <c:v>1970.6666666665114</c:v>
                </c:pt>
                <c:pt idx="2049">
                  <c:v>1970.7499999998447</c:v>
                </c:pt>
                <c:pt idx="2050">
                  <c:v>1970.833333333178</c:v>
                </c:pt>
                <c:pt idx="2051">
                  <c:v>1970.9166666665112</c:v>
                </c:pt>
                <c:pt idx="2052">
                  <c:v>1970.9999999998445</c:v>
                </c:pt>
                <c:pt idx="2053">
                  <c:v>1971.0833333331777</c:v>
                </c:pt>
                <c:pt idx="2054">
                  <c:v>1971.166666666511</c:v>
                </c:pt>
                <c:pt idx="2055">
                  <c:v>1971.2499999998442</c:v>
                </c:pt>
                <c:pt idx="2056">
                  <c:v>1971.3333333331775</c:v>
                </c:pt>
                <c:pt idx="2057">
                  <c:v>1971.4166666665108</c:v>
                </c:pt>
                <c:pt idx="2058">
                  <c:v>1971.499999999844</c:v>
                </c:pt>
                <c:pt idx="2059">
                  <c:v>1971.5833333331773</c:v>
                </c:pt>
                <c:pt idx="2060">
                  <c:v>1971.6666666665105</c:v>
                </c:pt>
                <c:pt idx="2061">
                  <c:v>1971.7499999998438</c:v>
                </c:pt>
                <c:pt idx="2062">
                  <c:v>1971.8333333331771</c:v>
                </c:pt>
                <c:pt idx="2063">
                  <c:v>1971.9166666665103</c:v>
                </c:pt>
                <c:pt idx="2064">
                  <c:v>1971.9999999998436</c:v>
                </c:pt>
                <c:pt idx="2065">
                  <c:v>1972.0833333331768</c:v>
                </c:pt>
                <c:pt idx="2066">
                  <c:v>1972.1666666665101</c:v>
                </c:pt>
                <c:pt idx="2067">
                  <c:v>1972.2499999998433</c:v>
                </c:pt>
                <c:pt idx="2068">
                  <c:v>1972.3333333331766</c:v>
                </c:pt>
                <c:pt idx="2069">
                  <c:v>1972.4166666665099</c:v>
                </c:pt>
                <c:pt idx="2070">
                  <c:v>1972.4999999998431</c:v>
                </c:pt>
                <c:pt idx="2071">
                  <c:v>1972.5833333331764</c:v>
                </c:pt>
                <c:pt idx="2072">
                  <c:v>1972.6666666665096</c:v>
                </c:pt>
                <c:pt idx="2073">
                  <c:v>1972.7499999998429</c:v>
                </c:pt>
                <c:pt idx="2074">
                  <c:v>1972.8333333331761</c:v>
                </c:pt>
                <c:pt idx="2075">
                  <c:v>1972.9166666665094</c:v>
                </c:pt>
                <c:pt idx="2076">
                  <c:v>1972.9999999998427</c:v>
                </c:pt>
                <c:pt idx="2077">
                  <c:v>1973.0833333331759</c:v>
                </c:pt>
                <c:pt idx="2078">
                  <c:v>1973.1666666665092</c:v>
                </c:pt>
                <c:pt idx="2079">
                  <c:v>1973.2499999998424</c:v>
                </c:pt>
                <c:pt idx="2080">
                  <c:v>1973.3333333331757</c:v>
                </c:pt>
                <c:pt idx="2081">
                  <c:v>1973.4166666665089</c:v>
                </c:pt>
                <c:pt idx="2082">
                  <c:v>1973.4999999998422</c:v>
                </c:pt>
                <c:pt idx="2083">
                  <c:v>1973.5833333331755</c:v>
                </c:pt>
                <c:pt idx="2084">
                  <c:v>1973.6666666665087</c:v>
                </c:pt>
                <c:pt idx="2085">
                  <c:v>1973.749999999842</c:v>
                </c:pt>
                <c:pt idx="2086">
                  <c:v>1973.8333333331752</c:v>
                </c:pt>
                <c:pt idx="2087">
                  <c:v>1973.9166666665085</c:v>
                </c:pt>
                <c:pt idx="2088">
                  <c:v>1973.9999999998417</c:v>
                </c:pt>
                <c:pt idx="2089">
                  <c:v>1974.083333333175</c:v>
                </c:pt>
                <c:pt idx="2090">
                  <c:v>1974.1666666665083</c:v>
                </c:pt>
                <c:pt idx="2091">
                  <c:v>1974.2499999998415</c:v>
                </c:pt>
                <c:pt idx="2092">
                  <c:v>1974.3333333331748</c:v>
                </c:pt>
                <c:pt idx="2093">
                  <c:v>1974.416666666508</c:v>
                </c:pt>
                <c:pt idx="2094">
                  <c:v>1974.4999999998413</c:v>
                </c:pt>
                <c:pt idx="2095">
                  <c:v>1974.5833333331746</c:v>
                </c:pt>
                <c:pt idx="2096">
                  <c:v>1974.6666666665078</c:v>
                </c:pt>
                <c:pt idx="2097">
                  <c:v>1974.7499999998411</c:v>
                </c:pt>
                <c:pt idx="2098">
                  <c:v>1974.8333333331743</c:v>
                </c:pt>
                <c:pt idx="2099">
                  <c:v>1974.9166666665076</c:v>
                </c:pt>
                <c:pt idx="2100">
                  <c:v>1974.9999999998408</c:v>
                </c:pt>
                <c:pt idx="2101">
                  <c:v>1975.0833333331741</c:v>
                </c:pt>
                <c:pt idx="2102">
                  <c:v>1975.1666666665074</c:v>
                </c:pt>
                <c:pt idx="2103">
                  <c:v>1975.2499999998406</c:v>
                </c:pt>
                <c:pt idx="2104">
                  <c:v>1975.3333333331739</c:v>
                </c:pt>
                <c:pt idx="2105">
                  <c:v>1975.4166666665071</c:v>
                </c:pt>
                <c:pt idx="2106">
                  <c:v>1975.4999999998404</c:v>
                </c:pt>
                <c:pt idx="2107">
                  <c:v>1975.5833333331736</c:v>
                </c:pt>
                <c:pt idx="2108">
                  <c:v>1975.6666666665069</c:v>
                </c:pt>
                <c:pt idx="2109">
                  <c:v>1975.7499999998402</c:v>
                </c:pt>
                <c:pt idx="2110">
                  <c:v>1975.8333333331734</c:v>
                </c:pt>
                <c:pt idx="2111">
                  <c:v>1975.9166666665067</c:v>
                </c:pt>
                <c:pt idx="2112">
                  <c:v>1975.9999999998399</c:v>
                </c:pt>
                <c:pt idx="2113">
                  <c:v>1976.0833333331732</c:v>
                </c:pt>
                <c:pt idx="2114">
                  <c:v>1976.1666666665064</c:v>
                </c:pt>
                <c:pt idx="2115">
                  <c:v>1976.2499999998397</c:v>
                </c:pt>
                <c:pt idx="2116">
                  <c:v>1976.333333333173</c:v>
                </c:pt>
                <c:pt idx="2117">
                  <c:v>1976.4166666665062</c:v>
                </c:pt>
                <c:pt idx="2118">
                  <c:v>1976.4999999998395</c:v>
                </c:pt>
                <c:pt idx="2119">
                  <c:v>1976.5833333331727</c:v>
                </c:pt>
                <c:pt idx="2120">
                  <c:v>1976.666666666506</c:v>
                </c:pt>
                <c:pt idx="2121">
                  <c:v>1976.7499999998392</c:v>
                </c:pt>
                <c:pt idx="2122">
                  <c:v>1976.8333333331725</c:v>
                </c:pt>
                <c:pt idx="2123">
                  <c:v>1976.9166666665058</c:v>
                </c:pt>
                <c:pt idx="2124">
                  <c:v>1976.999999999839</c:v>
                </c:pt>
                <c:pt idx="2125">
                  <c:v>1977.0833333331723</c:v>
                </c:pt>
                <c:pt idx="2126">
                  <c:v>1977.1666666665055</c:v>
                </c:pt>
                <c:pt idx="2127">
                  <c:v>1977.2499999998388</c:v>
                </c:pt>
                <c:pt idx="2128">
                  <c:v>1977.333333333172</c:v>
                </c:pt>
                <c:pt idx="2129">
                  <c:v>1977.4166666665053</c:v>
                </c:pt>
                <c:pt idx="2130">
                  <c:v>1977.4999999998386</c:v>
                </c:pt>
                <c:pt idx="2131">
                  <c:v>1977.5833333331718</c:v>
                </c:pt>
                <c:pt idx="2132">
                  <c:v>1977.6666666665051</c:v>
                </c:pt>
                <c:pt idx="2133">
                  <c:v>1977.7499999998383</c:v>
                </c:pt>
                <c:pt idx="2134">
                  <c:v>1977.8333333331716</c:v>
                </c:pt>
                <c:pt idx="2135">
                  <c:v>1977.9166666665049</c:v>
                </c:pt>
                <c:pt idx="2136">
                  <c:v>1977.9999999998381</c:v>
                </c:pt>
                <c:pt idx="2137">
                  <c:v>1978.0833333331714</c:v>
                </c:pt>
                <c:pt idx="2138">
                  <c:v>1978.1666666665046</c:v>
                </c:pt>
                <c:pt idx="2139">
                  <c:v>1978.2499999998379</c:v>
                </c:pt>
                <c:pt idx="2140">
                  <c:v>1978.3333333331711</c:v>
                </c:pt>
                <c:pt idx="2141">
                  <c:v>1978.4166666665044</c:v>
                </c:pt>
                <c:pt idx="2142">
                  <c:v>1978.4999999998377</c:v>
                </c:pt>
                <c:pt idx="2143">
                  <c:v>1978.5833333331709</c:v>
                </c:pt>
                <c:pt idx="2144">
                  <c:v>1978.6666666665042</c:v>
                </c:pt>
                <c:pt idx="2145">
                  <c:v>1978.7499999998374</c:v>
                </c:pt>
                <c:pt idx="2146">
                  <c:v>1978.8333333331707</c:v>
                </c:pt>
                <c:pt idx="2147">
                  <c:v>1978.9166666665039</c:v>
                </c:pt>
                <c:pt idx="2148">
                  <c:v>1978.9999999998372</c:v>
                </c:pt>
                <c:pt idx="2149">
                  <c:v>1979.0833333331705</c:v>
                </c:pt>
                <c:pt idx="2150">
                  <c:v>1979.1666666665037</c:v>
                </c:pt>
                <c:pt idx="2151">
                  <c:v>1979.249999999837</c:v>
                </c:pt>
                <c:pt idx="2152">
                  <c:v>1979.3333333331702</c:v>
                </c:pt>
                <c:pt idx="2153">
                  <c:v>1979.4166666665035</c:v>
                </c:pt>
                <c:pt idx="2154">
                  <c:v>1979.4999999998367</c:v>
                </c:pt>
                <c:pt idx="2155">
                  <c:v>1979.58333333317</c:v>
                </c:pt>
                <c:pt idx="2156">
                  <c:v>1979.6666666665033</c:v>
                </c:pt>
                <c:pt idx="2157">
                  <c:v>1979.7499999998365</c:v>
                </c:pt>
                <c:pt idx="2158">
                  <c:v>1979.8333333331698</c:v>
                </c:pt>
                <c:pt idx="2159">
                  <c:v>1979.916666666503</c:v>
                </c:pt>
                <c:pt idx="2160">
                  <c:v>1979.9999999998363</c:v>
                </c:pt>
                <c:pt idx="2161">
                  <c:v>1980.0833333331695</c:v>
                </c:pt>
                <c:pt idx="2162">
                  <c:v>1980.1666666665028</c:v>
                </c:pt>
                <c:pt idx="2163">
                  <c:v>1980.2499999998361</c:v>
                </c:pt>
                <c:pt idx="2164">
                  <c:v>1980.3333333331693</c:v>
                </c:pt>
                <c:pt idx="2165">
                  <c:v>1980.4166666665026</c:v>
                </c:pt>
                <c:pt idx="2166">
                  <c:v>1980.4999999998358</c:v>
                </c:pt>
                <c:pt idx="2167">
                  <c:v>1980.5833333331691</c:v>
                </c:pt>
                <c:pt idx="2168">
                  <c:v>1980.6666666665024</c:v>
                </c:pt>
                <c:pt idx="2169">
                  <c:v>1980.7499999998356</c:v>
                </c:pt>
                <c:pt idx="2170">
                  <c:v>1980.8333333331689</c:v>
                </c:pt>
                <c:pt idx="2171">
                  <c:v>1980.9166666665021</c:v>
                </c:pt>
                <c:pt idx="2172">
                  <c:v>1980.9999999998354</c:v>
                </c:pt>
                <c:pt idx="2173">
                  <c:v>1981.0833333331686</c:v>
                </c:pt>
                <c:pt idx="2174">
                  <c:v>1981.1666666665019</c:v>
                </c:pt>
                <c:pt idx="2175">
                  <c:v>1981.2499999998352</c:v>
                </c:pt>
                <c:pt idx="2176">
                  <c:v>1981.3333333331684</c:v>
                </c:pt>
                <c:pt idx="2177">
                  <c:v>1981.4166666665017</c:v>
                </c:pt>
                <c:pt idx="2178">
                  <c:v>1981.4999999998349</c:v>
                </c:pt>
                <c:pt idx="2179">
                  <c:v>1981.5833333331682</c:v>
                </c:pt>
                <c:pt idx="2180">
                  <c:v>1981.6666666665014</c:v>
                </c:pt>
                <c:pt idx="2181">
                  <c:v>1981.7499999998347</c:v>
                </c:pt>
                <c:pt idx="2182">
                  <c:v>1981.833333333168</c:v>
                </c:pt>
                <c:pt idx="2183">
                  <c:v>1981.9166666665012</c:v>
                </c:pt>
                <c:pt idx="2184">
                  <c:v>1981.9999999998345</c:v>
                </c:pt>
                <c:pt idx="2185">
                  <c:v>1982.0833333331677</c:v>
                </c:pt>
                <c:pt idx="2186">
                  <c:v>1982.166666666501</c:v>
                </c:pt>
                <c:pt idx="2187">
                  <c:v>1982.2499999998342</c:v>
                </c:pt>
                <c:pt idx="2188">
                  <c:v>1982.3333333331675</c:v>
                </c:pt>
                <c:pt idx="2189">
                  <c:v>1982.4166666665008</c:v>
                </c:pt>
                <c:pt idx="2190">
                  <c:v>1982.499999999834</c:v>
                </c:pt>
                <c:pt idx="2191">
                  <c:v>1982.5833333331673</c:v>
                </c:pt>
                <c:pt idx="2192">
                  <c:v>1982.6666666665005</c:v>
                </c:pt>
                <c:pt idx="2193">
                  <c:v>1982.7499999998338</c:v>
                </c:pt>
                <c:pt idx="2194">
                  <c:v>1982.833333333167</c:v>
                </c:pt>
                <c:pt idx="2195">
                  <c:v>1982.9166666665003</c:v>
                </c:pt>
                <c:pt idx="2196">
                  <c:v>1982.9999999998336</c:v>
                </c:pt>
                <c:pt idx="2197">
                  <c:v>1983.0833333331668</c:v>
                </c:pt>
                <c:pt idx="2198">
                  <c:v>1983.1666666665001</c:v>
                </c:pt>
                <c:pt idx="2199">
                  <c:v>1983.2499999998333</c:v>
                </c:pt>
                <c:pt idx="2200">
                  <c:v>1983.3333333331666</c:v>
                </c:pt>
                <c:pt idx="2201">
                  <c:v>1983.4166666664999</c:v>
                </c:pt>
                <c:pt idx="2202">
                  <c:v>1983.4999999998331</c:v>
                </c:pt>
                <c:pt idx="2203">
                  <c:v>1983.5833333331664</c:v>
                </c:pt>
                <c:pt idx="2204">
                  <c:v>1983.6666666664996</c:v>
                </c:pt>
                <c:pt idx="2205">
                  <c:v>1983.7499999998329</c:v>
                </c:pt>
                <c:pt idx="2206">
                  <c:v>1983.8333333331661</c:v>
                </c:pt>
                <c:pt idx="2207">
                  <c:v>1983.9166666664994</c:v>
                </c:pt>
                <c:pt idx="2208">
                  <c:v>1983.9999999998327</c:v>
                </c:pt>
                <c:pt idx="2209">
                  <c:v>1984.0833333331659</c:v>
                </c:pt>
                <c:pt idx="2210">
                  <c:v>1984.1666666664992</c:v>
                </c:pt>
                <c:pt idx="2211">
                  <c:v>1984.2499999998324</c:v>
                </c:pt>
                <c:pt idx="2212">
                  <c:v>1984.3333333331657</c:v>
                </c:pt>
                <c:pt idx="2213">
                  <c:v>1984.4166666664989</c:v>
                </c:pt>
                <c:pt idx="2214">
                  <c:v>1984.4999999998322</c:v>
                </c:pt>
                <c:pt idx="2215">
                  <c:v>1984.5833333331655</c:v>
                </c:pt>
                <c:pt idx="2216">
                  <c:v>1984.6666666664987</c:v>
                </c:pt>
                <c:pt idx="2217">
                  <c:v>1984.749999999832</c:v>
                </c:pt>
                <c:pt idx="2218">
                  <c:v>1984.8333333331652</c:v>
                </c:pt>
                <c:pt idx="2219">
                  <c:v>1984.9166666664985</c:v>
                </c:pt>
                <c:pt idx="2220">
                  <c:v>1984.9999999998317</c:v>
                </c:pt>
                <c:pt idx="2221">
                  <c:v>1985.083333333165</c:v>
                </c:pt>
                <c:pt idx="2222">
                  <c:v>1985.1666666664983</c:v>
                </c:pt>
                <c:pt idx="2223">
                  <c:v>1985.2499999998315</c:v>
                </c:pt>
                <c:pt idx="2224">
                  <c:v>1985.3333333331648</c:v>
                </c:pt>
                <c:pt idx="2225">
                  <c:v>1985.416666666498</c:v>
                </c:pt>
                <c:pt idx="2226">
                  <c:v>1985.4999999998313</c:v>
                </c:pt>
                <c:pt idx="2227">
                  <c:v>1985.5833333331645</c:v>
                </c:pt>
                <c:pt idx="2228">
                  <c:v>1985.6666666664978</c:v>
                </c:pt>
                <c:pt idx="2229">
                  <c:v>1985.7499999998311</c:v>
                </c:pt>
                <c:pt idx="2230">
                  <c:v>1985.8333333331643</c:v>
                </c:pt>
                <c:pt idx="2231">
                  <c:v>1985.9166666664976</c:v>
                </c:pt>
                <c:pt idx="2232">
                  <c:v>1985.9999999998308</c:v>
                </c:pt>
                <c:pt idx="2233">
                  <c:v>1986.0833333331641</c:v>
                </c:pt>
                <c:pt idx="2234">
                  <c:v>1986.1666666664973</c:v>
                </c:pt>
                <c:pt idx="2235">
                  <c:v>1986.2499999998306</c:v>
                </c:pt>
                <c:pt idx="2236">
                  <c:v>1986.3333333331639</c:v>
                </c:pt>
                <c:pt idx="2237">
                  <c:v>1986.4166666664971</c:v>
                </c:pt>
                <c:pt idx="2238">
                  <c:v>1986.4999999998304</c:v>
                </c:pt>
                <c:pt idx="2239">
                  <c:v>1986.5833333331636</c:v>
                </c:pt>
                <c:pt idx="2240">
                  <c:v>1986.6666666664969</c:v>
                </c:pt>
                <c:pt idx="2241">
                  <c:v>1986.7499999998302</c:v>
                </c:pt>
                <c:pt idx="2242">
                  <c:v>1986.8333333331634</c:v>
                </c:pt>
                <c:pt idx="2243">
                  <c:v>1986.9166666664967</c:v>
                </c:pt>
                <c:pt idx="2244">
                  <c:v>1986.9999999998299</c:v>
                </c:pt>
                <c:pt idx="2245">
                  <c:v>1987.0833333331632</c:v>
                </c:pt>
                <c:pt idx="2246">
                  <c:v>1987.1666666664964</c:v>
                </c:pt>
                <c:pt idx="2247">
                  <c:v>1987.2499999998297</c:v>
                </c:pt>
                <c:pt idx="2248">
                  <c:v>1987.333333333163</c:v>
                </c:pt>
                <c:pt idx="2249">
                  <c:v>1987.4166666664962</c:v>
                </c:pt>
                <c:pt idx="2250">
                  <c:v>1987.4999999998295</c:v>
                </c:pt>
                <c:pt idx="2251">
                  <c:v>1987.5833333331627</c:v>
                </c:pt>
                <c:pt idx="2252">
                  <c:v>1987.666666666496</c:v>
                </c:pt>
                <c:pt idx="2253">
                  <c:v>1987.7499999998292</c:v>
                </c:pt>
                <c:pt idx="2254">
                  <c:v>1987.8333333331625</c:v>
                </c:pt>
                <c:pt idx="2255">
                  <c:v>1987.9166666664958</c:v>
                </c:pt>
                <c:pt idx="2256">
                  <c:v>1987.999999999829</c:v>
                </c:pt>
                <c:pt idx="2257">
                  <c:v>1988.0833333331623</c:v>
                </c:pt>
                <c:pt idx="2258">
                  <c:v>1988.1666666664955</c:v>
                </c:pt>
                <c:pt idx="2259">
                  <c:v>1988.2499999998288</c:v>
                </c:pt>
                <c:pt idx="2260">
                  <c:v>1988.333333333162</c:v>
                </c:pt>
                <c:pt idx="2261">
                  <c:v>1988.4166666664953</c:v>
                </c:pt>
                <c:pt idx="2262">
                  <c:v>1988.4999999998286</c:v>
                </c:pt>
                <c:pt idx="2263">
                  <c:v>1988.5833333331618</c:v>
                </c:pt>
                <c:pt idx="2264">
                  <c:v>1988.6666666664951</c:v>
                </c:pt>
                <c:pt idx="2265">
                  <c:v>1988.7499999998283</c:v>
                </c:pt>
                <c:pt idx="2266">
                  <c:v>1988.8333333331616</c:v>
                </c:pt>
                <c:pt idx="2267">
                  <c:v>1988.9166666664948</c:v>
                </c:pt>
                <c:pt idx="2268">
                  <c:v>1988.9999999998281</c:v>
                </c:pt>
                <c:pt idx="2269">
                  <c:v>1989.0833333331614</c:v>
                </c:pt>
                <c:pt idx="2270">
                  <c:v>1989.1666666664946</c:v>
                </c:pt>
                <c:pt idx="2271">
                  <c:v>1989.2499999998279</c:v>
                </c:pt>
                <c:pt idx="2272">
                  <c:v>1989.3333333331611</c:v>
                </c:pt>
                <c:pt idx="2273">
                  <c:v>1989.4166666664944</c:v>
                </c:pt>
                <c:pt idx="2274">
                  <c:v>1989.4999999998277</c:v>
                </c:pt>
                <c:pt idx="2275">
                  <c:v>1989.5833333331609</c:v>
                </c:pt>
                <c:pt idx="2276">
                  <c:v>1989.6666666664942</c:v>
                </c:pt>
                <c:pt idx="2277">
                  <c:v>1989.7499999998274</c:v>
                </c:pt>
                <c:pt idx="2278">
                  <c:v>1989.8333333331607</c:v>
                </c:pt>
                <c:pt idx="2279">
                  <c:v>1989.9166666664939</c:v>
                </c:pt>
                <c:pt idx="2280">
                  <c:v>1989.9999999998272</c:v>
                </c:pt>
                <c:pt idx="2281">
                  <c:v>1990.0833333331605</c:v>
                </c:pt>
                <c:pt idx="2282">
                  <c:v>1990.1666666664937</c:v>
                </c:pt>
                <c:pt idx="2283">
                  <c:v>1990.249999999827</c:v>
                </c:pt>
                <c:pt idx="2284">
                  <c:v>1990.3333333331602</c:v>
                </c:pt>
                <c:pt idx="2285">
                  <c:v>1990.4166666664935</c:v>
                </c:pt>
                <c:pt idx="2286">
                  <c:v>1990.4999999998267</c:v>
                </c:pt>
                <c:pt idx="2287">
                  <c:v>1990.58333333316</c:v>
                </c:pt>
                <c:pt idx="2288">
                  <c:v>1990.6666666664933</c:v>
                </c:pt>
                <c:pt idx="2289">
                  <c:v>1990.7499999998265</c:v>
                </c:pt>
                <c:pt idx="2290">
                  <c:v>1990.8333333331598</c:v>
                </c:pt>
                <c:pt idx="2291">
                  <c:v>1990.916666666493</c:v>
                </c:pt>
                <c:pt idx="2292">
                  <c:v>1990.9999999998263</c:v>
                </c:pt>
                <c:pt idx="2293">
                  <c:v>1991.0833333331595</c:v>
                </c:pt>
                <c:pt idx="2294">
                  <c:v>1991.1666666664928</c:v>
                </c:pt>
                <c:pt idx="2295">
                  <c:v>1991.2499999998261</c:v>
                </c:pt>
                <c:pt idx="2296">
                  <c:v>1991.3333333331593</c:v>
                </c:pt>
                <c:pt idx="2297">
                  <c:v>1991.4166666664926</c:v>
                </c:pt>
                <c:pt idx="2298">
                  <c:v>1991.4999999998258</c:v>
                </c:pt>
                <c:pt idx="2299">
                  <c:v>1991.5833333331591</c:v>
                </c:pt>
                <c:pt idx="2300">
                  <c:v>1991.6666666664923</c:v>
                </c:pt>
                <c:pt idx="2301">
                  <c:v>1991.7499999998256</c:v>
                </c:pt>
                <c:pt idx="2302">
                  <c:v>1991.8333333331589</c:v>
                </c:pt>
                <c:pt idx="2303">
                  <c:v>1991.9166666664921</c:v>
                </c:pt>
                <c:pt idx="2304">
                  <c:v>1991.9999999998254</c:v>
                </c:pt>
                <c:pt idx="2305">
                  <c:v>1992.0833333331586</c:v>
                </c:pt>
                <c:pt idx="2306">
                  <c:v>1992.1666666664919</c:v>
                </c:pt>
                <c:pt idx="2307">
                  <c:v>1992.2499999998251</c:v>
                </c:pt>
                <c:pt idx="2308">
                  <c:v>1992.3333333331584</c:v>
                </c:pt>
                <c:pt idx="2309">
                  <c:v>1992.4166666664917</c:v>
                </c:pt>
                <c:pt idx="2310">
                  <c:v>1992.4999999998249</c:v>
                </c:pt>
                <c:pt idx="2311">
                  <c:v>1992.5833333331582</c:v>
                </c:pt>
                <c:pt idx="2312">
                  <c:v>1992.6666666664914</c:v>
                </c:pt>
                <c:pt idx="2313">
                  <c:v>1992.7499999998247</c:v>
                </c:pt>
                <c:pt idx="2314">
                  <c:v>1992.833333333158</c:v>
                </c:pt>
                <c:pt idx="2315">
                  <c:v>1992.9166666664912</c:v>
                </c:pt>
                <c:pt idx="2316">
                  <c:v>1992.9999999998245</c:v>
                </c:pt>
                <c:pt idx="2317">
                  <c:v>1993.0833333331577</c:v>
                </c:pt>
                <c:pt idx="2318">
                  <c:v>1993.166666666491</c:v>
                </c:pt>
                <c:pt idx="2319">
                  <c:v>1993.2499999998242</c:v>
                </c:pt>
                <c:pt idx="2320">
                  <c:v>1993.3333333331575</c:v>
                </c:pt>
                <c:pt idx="2321">
                  <c:v>1993.4166666664908</c:v>
                </c:pt>
                <c:pt idx="2322">
                  <c:v>1993.499999999824</c:v>
                </c:pt>
                <c:pt idx="2323">
                  <c:v>1993.5833333331573</c:v>
                </c:pt>
                <c:pt idx="2324">
                  <c:v>1993.6666666664905</c:v>
                </c:pt>
                <c:pt idx="2325">
                  <c:v>1993.7499999998238</c:v>
                </c:pt>
                <c:pt idx="2326">
                  <c:v>1993.833333333157</c:v>
                </c:pt>
                <c:pt idx="2327">
                  <c:v>1993.9166666664903</c:v>
                </c:pt>
                <c:pt idx="2328">
                  <c:v>1993.9999999998236</c:v>
                </c:pt>
                <c:pt idx="2329">
                  <c:v>1994.0833333331568</c:v>
                </c:pt>
                <c:pt idx="2330">
                  <c:v>1994.1666666664901</c:v>
                </c:pt>
                <c:pt idx="2331">
                  <c:v>1994.2499999998233</c:v>
                </c:pt>
                <c:pt idx="2332">
                  <c:v>1994.3333333331566</c:v>
                </c:pt>
                <c:pt idx="2333">
                  <c:v>1994.4166666664898</c:v>
                </c:pt>
                <c:pt idx="2334">
                  <c:v>1994.4999999998231</c:v>
                </c:pt>
                <c:pt idx="2335">
                  <c:v>1994.5833333331564</c:v>
                </c:pt>
                <c:pt idx="2336">
                  <c:v>1994.6666666664896</c:v>
                </c:pt>
                <c:pt idx="2337">
                  <c:v>1994.7499999998229</c:v>
                </c:pt>
                <c:pt idx="2338">
                  <c:v>1994.8333333331561</c:v>
                </c:pt>
                <c:pt idx="2339">
                  <c:v>1994.9166666664894</c:v>
                </c:pt>
                <c:pt idx="2340">
                  <c:v>1994.9999999998226</c:v>
                </c:pt>
                <c:pt idx="2341">
                  <c:v>1995.0833333331559</c:v>
                </c:pt>
                <c:pt idx="2342">
                  <c:v>1995.1666666664892</c:v>
                </c:pt>
                <c:pt idx="2343">
                  <c:v>1995.2499999998224</c:v>
                </c:pt>
                <c:pt idx="2344">
                  <c:v>1995.3333333331557</c:v>
                </c:pt>
                <c:pt idx="2345">
                  <c:v>1995.4166666664889</c:v>
                </c:pt>
                <c:pt idx="2346">
                  <c:v>1995.4999999998222</c:v>
                </c:pt>
                <c:pt idx="2347">
                  <c:v>1995.5833333331555</c:v>
                </c:pt>
                <c:pt idx="2348">
                  <c:v>1995.6666666664887</c:v>
                </c:pt>
                <c:pt idx="2349">
                  <c:v>1995.749999999822</c:v>
                </c:pt>
                <c:pt idx="2350">
                  <c:v>1995.8333333331552</c:v>
                </c:pt>
                <c:pt idx="2351">
                  <c:v>1995.9166666664885</c:v>
                </c:pt>
                <c:pt idx="2352">
                  <c:v>1995.9999999998217</c:v>
                </c:pt>
                <c:pt idx="2353">
                  <c:v>1996.083333333155</c:v>
                </c:pt>
                <c:pt idx="2354">
                  <c:v>1996.1666666664883</c:v>
                </c:pt>
                <c:pt idx="2355">
                  <c:v>1996.2499999998215</c:v>
                </c:pt>
                <c:pt idx="2356">
                  <c:v>1996.3333333331548</c:v>
                </c:pt>
                <c:pt idx="2357">
                  <c:v>1996.416666666488</c:v>
                </c:pt>
                <c:pt idx="2358">
                  <c:v>1996.4999999998213</c:v>
                </c:pt>
                <c:pt idx="2359">
                  <c:v>1996.5833333331545</c:v>
                </c:pt>
                <c:pt idx="2360">
                  <c:v>1996.6666666664878</c:v>
                </c:pt>
                <c:pt idx="2361">
                  <c:v>1996.7499999998211</c:v>
                </c:pt>
                <c:pt idx="2362">
                  <c:v>1996.8333333331543</c:v>
                </c:pt>
                <c:pt idx="2363">
                  <c:v>1996.9166666664876</c:v>
                </c:pt>
                <c:pt idx="2364">
                  <c:v>1996.9999999998208</c:v>
                </c:pt>
                <c:pt idx="2365">
                  <c:v>1997.0833333331541</c:v>
                </c:pt>
                <c:pt idx="2366">
                  <c:v>1997.1666666664873</c:v>
                </c:pt>
                <c:pt idx="2367">
                  <c:v>1997.2499999998206</c:v>
                </c:pt>
                <c:pt idx="2368">
                  <c:v>1997.3333333331539</c:v>
                </c:pt>
                <c:pt idx="2369">
                  <c:v>1997.4166666664871</c:v>
                </c:pt>
                <c:pt idx="2370">
                  <c:v>1997.4999999998204</c:v>
                </c:pt>
                <c:pt idx="2371">
                  <c:v>1997.5833333331536</c:v>
                </c:pt>
                <c:pt idx="2372">
                  <c:v>1997.6666666664869</c:v>
                </c:pt>
                <c:pt idx="2373">
                  <c:v>1997.7499999998201</c:v>
                </c:pt>
                <c:pt idx="2374">
                  <c:v>1997.8333333331534</c:v>
                </c:pt>
                <c:pt idx="2375">
                  <c:v>1997.9166666664867</c:v>
                </c:pt>
                <c:pt idx="2376">
                  <c:v>1997.9999999998199</c:v>
                </c:pt>
                <c:pt idx="2377">
                  <c:v>1998.0833333331532</c:v>
                </c:pt>
                <c:pt idx="2378">
                  <c:v>1998.1666666664864</c:v>
                </c:pt>
                <c:pt idx="2379">
                  <c:v>1998.2499999998197</c:v>
                </c:pt>
                <c:pt idx="2380">
                  <c:v>1998.333333333153</c:v>
                </c:pt>
                <c:pt idx="2381">
                  <c:v>1998.4166666664862</c:v>
                </c:pt>
                <c:pt idx="2382">
                  <c:v>1998.4999999998195</c:v>
                </c:pt>
                <c:pt idx="2383">
                  <c:v>1998.5833333331527</c:v>
                </c:pt>
                <c:pt idx="2384">
                  <c:v>1998.666666666486</c:v>
                </c:pt>
                <c:pt idx="2385">
                  <c:v>1998.7499999998192</c:v>
                </c:pt>
                <c:pt idx="2386">
                  <c:v>1998.8333333331525</c:v>
                </c:pt>
                <c:pt idx="2387">
                  <c:v>1998.9166666664858</c:v>
                </c:pt>
                <c:pt idx="2388">
                  <c:v>1998.999999999819</c:v>
                </c:pt>
                <c:pt idx="2389">
                  <c:v>1999.0833333331523</c:v>
                </c:pt>
                <c:pt idx="2390">
                  <c:v>1999.1666666664855</c:v>
                </c:pt>
                <c:pt idx="2391">
                  <c:v>1999.2499999998188</c:v>
                </c:pt>
                <c:pt idx="2392">
                  <c:v>1999.333333333152</c:v>
                </c:pt>
                <c:pt idx="2393">
                  <c:v>1999.4166666664853</c:v>
                </c:pt>
                <c:pt idx="2394">
                  <c:v>1999.4999999998186</c:v>
                </c:pt>
                <c:pt idx="2395">
                  <c:v>1999.5833333331518</c:v>
                </c:pt>
                <c:pt idx="2396">
                  <c:v>1999.6666666664851</c:v>
                </c:pt>
                <c:pt idx="2397">
                  <c:v>1999.7499999998183</c:v>
                </c:pt>
                <c:pt idx="2398">
                  <c:v>1999.8333333331516</c:v>
                </c:pt>
                <c:pt idx="2399">
                  <c:v>1999.9166666664848</c:v>
                </c:pt>
                <c:pt idx="2400">
                  <c:v>1999.9999999998181</c:v>
                </c:pt>
                <c:pt idx="2401">
                  <c:v>2000.0833333331514</c:v>
                </c:pt>
                <c:pt idx="2402">
                  <c:v>2000.1666666664846</c:v>
                </c:pt>
                <c:pt idx="2403">
                  <c:v>2000.2499999998179</c:v>
                </c:pt>
                <c:pt idx="2404">
                  <c:v>2000.3333333331511</c:v>
                </c:pt>
                <c:pt idx="2405">
                  <c:v>2000.4166666664844</c:v>
                </c:pt>
                <c:pt idx="2406">
                  <c:v>2000.4999999998176</c:v>
                </c:pt>
                <c:pt idx="2407">
                  <c:v>2000.5833333331509</c:v>
                </c:pt>
                <c:pt idx="2408">
                  <c:v>2000.6666666664842</c:v>
                </c:pt>
                <c:pt idx="2409">
                  <c:v>2000.7499999998174</c:v>
                </c:pt>
                <c:pt idx="2410">
                  <c:v>2000.8333333331507</c:v>
                </c:pt>
                <c:pt idx="2411">
                  <c:v>2000.9166666664839</c:v>
                </c:pt>
                <c:pt idx="2412">
                  <c:v>2000.9999999998172</c:v>
                </c:pt>
                <c:pt idx="2413">
                  <c:v>2001.0833333331504</c:v>
                </c:pt>
                <c:pt idx="2414">
                  <c:v>2001.1666666664837</c:v>
                </c:pt>
                <c:pt idx="2415">
                  <c:v>2001.249999999817</c:v>
                </c:pt>
                <c:pt idx="2416">
                  <c:v>2001.3333333331502</c:v>
                </c:pt>
                <c:pt idx="2417">
                  <c:v>2001.4166666664835</c:v>
                </c:pt>
                <c:pt idx="2418">
                  <c:v>2001.4999999998167</c:v>
                </c:pt>
                <c:pt idx="2419">
                  <c:v>2001.58333333315</c:v>
                </c:pt>
                <c:pt idx="2420">
                  <c:v>2001.6666666664833</c:v>
                </c:pt>
                <c:pt idx="2421">
                  <c:v>2001.7499999998165</c:v>
                </c:pt>
                <c:pt idx="2422">
                  <c:v>2001.8333333331498</c:v>
                </c:pt>
                <c:pt idx="2423">
                  <c:v>2001.916666666483</c:v>
                </c:pt>
                <c:pt idx="2424">
                  <c:v>2001.9999999998163</c:v>
                </c:pt>
                <c:pt idx="2425">
                  <c:v>2002.0833333331495</c:v>
                </c:pt>
                <c:pt idx="2426">
                  <c:v>2002.1666666664828</c:v>
                </c:pt>
                <c:pt idx="2427">
                  <c:v>2002.2499999998161</c:v>
                </c:pt>
                <c:pt idx="2428">
                  <c:v>2002.3333333331493</c:v>
                </c:pt>
                <c:pt idx="2429">
                  <c:v>2002.4166666664826</c:v>
                </c:pt>
                <c:pt idx="2430">
                  <c:v>2002.4999999998158</c:v>
                </c:pt>
                <c:pt idx="2431">
                  <c:v>2002.5833333331491</c:v>
                </c:pt>
                <c:pt idx="2432">
                  <c:v>2002.6666666664823</c:v>
                </c:pt>
                <c:pt idx="2433">
                  <c:v>2002.7499999998156</c:v>
                </c:pt>
                <c:pt idx="2434">
                  <c:v>2002.8333333331489</c:v>
                </c:pt>
                <c:pt idx="2435">
                  <c:v>2002.9166666664821</c:v>
                </c:pt>
                <c:pt idx="2436">
                  <c:v>2002.9999999998154</c:v>
                </c:pt>
                <c:pt idx="2437">
                  <c:v>2003.0833333331486</c:v>
                </c:pt>
                <c:pt idx="2438">
                  <c:v>2003.1666666664819</c:v>
                </c:pt>
                <c:pt idx="2439">
                  <c:v>2003.2499999998151</c:v>
                </c:pt>
                <c:pt idx="2440">
                  <c:v>2003.3333333331484</c:v>
                </c:pt>
                <c:pt idx="2441">
                  <c:v>2003.4166666664817</c:v>
                </c:pt>
                <c:pt idx="2442">
                  <c:v>2003.4999999998149</c:v>
                </c:pt>
                <c:pt idx="2443">
                  <c:v>2003.5833333331482</c:v>
                </c:pt>
                <c:pt idx="2444">
                  <c:v>2003.6666666664814</c:v>
                </c:pt>
                <c:pt idx="2445">
                  <c:v>2003.7499999998147</c:v>
                </c:pt>
                <c:pt idx="2446">
                  <c:v>2003.8333333331479</c:v>
                </c:pt>
                <c:pt idx="2447">
                  <c:v>2003.9166666664812</c:v>
                </c:pt>
                <c:pt idx="2448">
                  <c:v>2003.9999999998145</c:v>
                </c:pt>
                <c:pt idx="2449">
                  <c:v>2004.0833333331477</c:v>
                </c:pt>
                <c:pt idx="2450">
                  <c:v>2004.166666666481</c:v>
                </c:pt>
                <c:pt idx="2451">
                  <c:v>2004.2499999998142</c:v>
                </c:pt>
                <c:pt idx="2452">
                  <c:v>2004.3333333331475</c:v>
                </c:pt>
                <c:pt idx="2453">
                  <c:v>2004.4166666664808</c:v>
                </c:pt>
                <c:pt idx="2454">
                  <c:v>2004.499999999814</c:v>
                </c:pt>
                <c:pt idx="2455">
                  <c:v>2004.5833333331473</c:v>
                </c:pt>
                <c:pt idx="2456">
                  <c:v>2004.6666666664805</c:v>
                </c:pt>
                <c:pt idx="2457">
                  <c:v>2004.7499999998138</c:v>
                </c:pt>
                <c:pt idx="2458">
                  <c:v>2004.833333333147</c:v>
                </c:pt>
                <c:pt idx="2459">
                  <c:v>2004.9166666664803</c:v>
                </c:pt>
                <c:pt idx="2460">
                  <c:v>2004.9999999998136</c:v>
                </c:pt>
                <c:pt idx="2461">
                  <c:v>2005.0833333331468</c:v>
                </c:pt>
                <c:pt idx="2462">
                  <c:v>2005.1666666664801</c:v>
                </c:pt>
                <c:pt idx="2463">
                  <c:v>2005.2499999998133</c:v>
                </c:pt>
                <c:pt idx="2464">
                  <c:v>2005.3333333331466</c:v>
                </c:pt>
                <c:pt idx="2465">
                  <c:v>2005.4166666664798</c:v>
                </c:pt>
                <c:pt idx="2466">
                  <c:v>2005.4999999998131</c:v>
                </c:pt>
                <c:pt idx="2467">
                  <c:v>2005.5833333331464</c:v>
                </c:pt>
                <c:pt idx="2468">
                  <c:v>2005.6666666664796</c:v>
                </c:pt>
                <c:pt idx="2469">
                  <c:v>2005.7499999998129</c:v>
                </c:pt>
                <c:pt idx="2470">
                  <c:v>2005.8333333331461</c:v>
                </c:pt>
                <c:pt idx="2471">
                  <c:v>2005.9166666664794</c:v>
                </c:pt>
                <c:pt idx="2472">
                  <c:v>2005.9999999998126</c:v>
                </c:pt>
                <c:pt idx="2473">
                  <c:v>2006.0833333331459</c:v>
                </c:pt>
                <c:pt idx="2474">
                  <c:v>2006.1666666664792</c:v>
                </c:pt>
                <c:pt idx="2475">
                  <c:v>2006.2499999998124</c:v>
                </c:pt>
                <c:pt idx="2476">
                  <c:v>2006.3333333331457</c:v>
                </c:pt>
                <c:pt idx="2477">
                  <c:v>2006.4166666664789</c:v>
                </c:pt>
                <c:pt idx="2478">
                  <c:v>2006.4999999998122</c:v>
                </c:pt>
                <c:pt idx="2479">
                  <c:v>2006.5833333331454</c:v>
                </c:pt>
                <c:pt idx="2480">
                  <c:v>2006.6666666664787</c:v>
                </c:pt>
                <c:pt idx="2481">
                  <c:v>2006.749999999812</c:v>
                </c:pt>
                <c:pt idx="2482">
                  <c:v>2006.8333333331452</c:v>
                </c:pt>
                <c:pt idx="2483">
                  <c:v>2006.9166666664785</c:v>
                </c:pt>
                <c:pt idx="2484">
                  <c:v>2006.9999999998117</c:v>
                </c:pt>
                <c:pt idx="2485">
                  <c:v>2007.083333333145</c:v>
                </c:pt>
                <c:pt idx="2486">
                  <c:v>2007.1666666664782</c:v>
                </c:pt>
                <c:pt idx="2487">
                  <c:v>2007.2499999998115</c:v>
                </c:pt>
                <c:pt idx="2488">
                  <c:v>2007.3333333331448</c:v>
                </c:pt>
                <c:pt idx="2489">
                  <c:v>2007.416666666478</c:v>
                </c:pt>
                <c:pt idx="2490">
                  <c:v>2007.4999999998113</c:v>
                </c:pt>
                <c:pt idx="2491">
                  <c:v>2007.5833333331445</c:v>
                </c:pt>
                <c:pt idx="2492">
                  <c:v>2007.6666666664778</c:v>
                </c:pt>
                <c:pt idx="2493">
                  <c:v>2007.7499999998111</c:v>
                </c:pt>
                <c:pt idx="2494">
                  <c:v>2007.8333333331443</c:v>
                </c:pt>
                <c:pt idx="2495">
                  <c:v>2007.9166666664776</c:v>
                </c:pt>
                <c:pt idx="2496">
                  <c:v>2007.9999999998108</c:v>
                </c:pt>
                <c:pt idx="2497">
                  <c:v>2008.0833333331441</c:v>
                </c:pt>
                <c:pt idx="2498">
                  <c:v>2008.1666666664773</c:v>
                </c:pt>
                <c:pt idx="2499">
                  <c:v>2008.2499999998106</c:v>
                </c:pt>
                <c:pt idx="2500">
                  <c:v>2008.3333333331439</c:v>
                </c:pt>
                <c:pt idx="2501">
                  <c:v>2008.4166666664771</c:v>
                </c:pt>
                <c:pt idx="2502">
                  <c:v>2008.4999999998104</c:v>
                </c:pt>
                <c:pt idx="2503">
                  <c:v>2008.5833333331436</c:v>
                </c:pt>
                <c:pt idx="2504">
                  <c:v>2008.6666666664769</c:v>
                </c:pt>
                <c:pt idx="2505">
                  <c:v>2008.7499999998101</c:v>
                </c:pt>
                <c:pt idx="2506">
                  <c:v>2008.8333333331434</c:v>
                </c:pt>
                <c:pt idx="2507">
                  <c:v>2008.9166666664767</c:v>
                </c:pt>
                <c:pt idx="2508">
                  <c:v>2008.9999999998099</c:v>
                </c:pt>
                <c:pt idx="2509">
                  <c:v>2009.0833333331432</c:v>
                </c:pt>
                <c:pt idx="2510">
                  <c:v>2009.1666666664764</c:v>
                </c:pt>
                <c:pt idx="2511">
                  <c:v>2009.2499999998097</c:v>
                </c:pt>
                <c:pt idx="2512">
                  <c:v>2009.3333333331429</c:v>
                </c:pt>
                <c:pt idx="2513">
                  <c:v>2009.4166666664762</c:v>
                </c:pt>
                <c:pt idx="2514">
                  <c:v>2009.4999999998095</c:v>
                </c:pt>
                <c:pt idx="2515">
                  <c:v>2009.5833333331427</c:v>
                </c:pt>
                <c:pt idx="2516">
                  <c:v>2009.666666666476</c:v>
                </c:pt>
                <c:pt idx="2517">
                  <c:v>2009.7499999998092</c:v>
                </c:pt>
                <c:pt idx="2518">
                  <c:v>2009.8333333331425</c:v>
                </c:pt>
                <c:pt idx="2519">
                  <c:v>2009.9166666664757</c:v>
                </c:pt>
                <c:pt idx="2520">
                  <c:v>2009.999999999809</c:v>
                </c:pt>
                <c:pt idx="2521">
                  <c:v>2010.0833333331423</c:v>
                </c:pt>
                <c:pt idx="2522">
                  <c:v>2010.1666666664755</c:v>
                </c:pt>
                <c:pt idx="2523">
                  <c:v>2010.2499999998088</c:v>
                </c:pt>
                <c:pt idx="2524">
                  <c:v>2010.333333333142</c:v>
                </c:pt>
                <c:pt idx="2525">
                  <c:v>2010.4166666664753</c:v>
                </c:pt>
                <c:pt idx="2526">
                  <c:v>2010.4999999998086</c:v>
                </c:pt>
                <c:pt idx="2527">
                  <c:v>2010.5833333331418</c:v>
                </c:pt>
                <c:pt idx="2528">
                  <c:v>2010.6666666664751</c:v>
                </c:pt>
                <c:pt idx="2529">
                  <c:v>2010.7499999998083</c:v>
                </c:pt>
                <c:pt idx="2530">
                  <c:v>2010.8333333331416</c:v>
                </c:pt>
                <c:pt idx="2531">
                  <c:v>2010.9166666664748</c:v>
                </c:pt>
                <c:pt idx="2532">
                  <c:v>2010.9999999998081</c:v>
                </c:pt>
                <c:pt idx="2533">
                  <c:v>2011.0833333331414</c:v>
                </c:pt>
                <c:pt idx="2534">
                  <c:v>2011.1666666664746</c:v>
                </c:pt>
                <c:pt idx="2535">
                  <c:v>2011.2499999998079</c:v>
                </c:pt>
                <c:pt idx="2536">
                  <c:v>2011.3333333331411</c:v>
                </c:pt>
                <c:pt idx="2537">
                  <c:v>2011.4166666664744</c:v>
                </c:pt>
                <c:pt idx="2538">
                  <c:v>2011.4999999998076</c:v>
                </c:pt>
                <c:pt idx="2539">
                  <c:v>2011.5833333331409</c:v>
                </c:pt>
                <c:pt idx="2540">
                  <c:v>2011.6666666664742</c:v>
                </c:pt>
                <c:pt idx="2541">
                  <c:v>2011.7499999998074</c:v>
                </c:pt>
                <c:pt idx="2542">
                  <c:v>2011.8333333331407</c:v>
                </c:pt>
                <c:pt idx="2543">
                  <c:v>2011.9166666664739</c:v>
                </c:pt>
                <c:pt idx="2544">
                  <c:v>2011.9999999998072</c:v>
                </c:pt>
                <c:pt idx="2545">
                  <c:v>2012.0833333331404</c:v>
                </c:pt>
                <c:pt idx="2546">
                  <c:v>2012.1666666664737</c:v>
                </c:pt>
                <c:pt idx="2547">
                  <c:v>2012.249999999807</c:v>
                </c:pt>
                <c:pt idx="2548">
                  <c:v>2012.3333333331402</c:v>
                </c:pt>
                <c:pt idx="2549">
                  <c:v>2012.4166666664735</c:v>
                </c:pt>
                <c:pt idx="2550">
                  <c:v>2012.4999999998067</c:v>
                </c:pt>
                <c:pt idx="2551">
                  <c:v>2012.58333333314</c:v>
                </c:pt>
                <c:pt idx="2552">
                  <c:v>2012.6666666664732</c:v>
                </c:pt>
                <c:pt idx="2553">
                  <c:v>2012.7499999998065</c:v>
                </c:pt>
                <c:pt idx="2554">
                  <c:v>2012.8333333331398</c:v>
                </c:pt>
                <c:pt idx="2555">
                  <c:v>2012.916666666473</c:v>
                </c:pt>
                <c:pt idx="2556">
                  <c:v>2012.9999999998063</c:v>
                </c:pt>
                <c:pt idx="2557">
                  <c:v>2013.0833333331395</c:v>
                </c:pt>
                <c:pt idx="2558">
                  <c:v>2013.1666666664728</c:v>
                </c:pt>
                <c:pt idx="2559">
                  <c:v>2013.2499999998061</c:v>
                </c:pt>
                <c:pt idx="2560">
                  <c:v>2013.3333333331393</c:v>
                </c:pt>
                <c:pt idx="2561">
                  <c:v>2013.4166666664726</c:v>
                </c:pt>
                <c:pt idx="2562">
                  <c:v>2013.4999999998058</c:v>
                </c:pt>
                <c:pt idx="2563">
                  <c:v>2013.5833333331391</c:v>
                </c:pt>
                <c:pt idx="2564">
                  <c:v>2013.6666666664723</c:v>
                </c:pt>
                <c:pt idx="2565">
                  <c:v>2013.7499999998056</c:v>
                </c:pt>
                <c:pt idx="2566">
                  <c:v>2013.8333333331389</c:v>
                </c:pt>
                <c:pt idx="2567">
                  <c:v>2013.9166666664721</c:v>
                </c:pt>
                <c:pt idx="2568">
                  <c:v>2013.9999999998054</c:v>
                </c:pt>
                <c:pt idx="2569">
                  <c:v>2014.0833333331386</c:v>
                </c:pt>
                <c:pt idx="2570">
                  <c:v>2014.1666666664719</c:v>
                </c:pt>
                <c:pt idx="2571">
                  <c:v>2014.2499999998051</c:v>
                </c:pt>
                <c:pt idx="2572">
                  <c:v>2014.3333333331384</c:v>
                </c:pt>
                <c:pt idx="2573">
                  <c:v>2014.4166666664717</c:v>
                </c:pt>
                <c:pt idx="2574">
                  <c:v>2014.4999999998049</c:v>
                </c:pt>
                <c:pt idx="2575">
                  <c:v>2014.5833333331382</c:v>
                </c:pt>
                <c:pt idx="2576">
                  <c:v>2014.6666666664714</c:v>
                </c:pt>
                <c:pt idx="2577">
                  <c:v>2014.7499999998047</c:v>
                </c:pt>
                <c:pt idx="2578">
                  <c:v>2014.8333333331379</c:v>
                </c:pt>
                <c:pt idx="2579">
                  <c:v>2014.9166666664712</c:v>
                </c:pt>
                <c:pt idx="2580">
                  <c:v>2014.9999999998045</c:v>
                </c:pt>
                <c:pt idx="2581">
                  <c:v>2015.0833333331377</c:v>
                </c:pt>
                <c:pt idx="2582">
                  <c:v>2015.166666666471</c:v>
                </c:pt>
                <c:pt idx="2583">
                  <c:v>2015.2499999998042</c:v>
                </c:pt>
                <c:pt idx="2584">
                  <c:v>2015.3333333331375</c:v>
                </c:pt>
                <c:pt idx="2585">
                  <c:v>2015.4166666664707</c:v>
                </c:pt>
                <c:pt idx="2586">
                  <c:v>2015.499999999804</c:v>
                </c:pt>
                <c:pt idx="2587">
                  <c:v>2015.5833333331373</c:v>
                </c:pt>
                <c:pt idx="2588">
                  <c:v>2015.6666666664705</c:v>
                </c:pt>
                <c:pt idx="2589">
                  <c:v>2015.7499999998038</c:v>
                </c:pt>
                <c:pt idx="2590">
                  <c:v>2015.833333333137</c:v>
                </c:pt>
                <c:pt idx="2591">
                  <c:v>2015.9166666664703</c:v>
                </c:pt>
                <c:pt idx="2592">
                  <c:v>2015.9999999998035</c:v>
                </c:pt>
                <c:pt idx="2593">
                  <c:v>2016.0833333331368</c:v>
                </c:pt>
                <c:pt idx="2594">
                  <c:v>2016.1666666664701</c:v>
                </c:pt>
                <c:pt idx="2595">
                  <c:v>2016.2499999998033</c:v>
                </c:pt>
                <c:pt idx="2596">
                  <c:v>2016.3333333331366</c:v>
                </c:pt>
                <c:pt idx="2597">
                  <c:v>2016.4166666664698</c:v>
                </c:pt>
                <c:pt idx="2598">
                  <c:v>2016.4999999998031</c:v>
                </c:pt>
                <c:pt idx="2599">
                  <c:v>2016.5833333331364</c:v>
                </c:pt>
                <c:pt idx="2600">
                  <c:v>2016.6666666664696</c:v>
                </c:pt>
                <c:pt idx="2601">
                  <c:v>2016.7499999998029</c:v>
                </c:pt>
                <c:pt idx="2602">
                  <c:v>2016.8333333331361</c:v>
                </c:pt>
                <c:pt idx="2603">
                  <c:v>2016.9166666664694</c:v>
                </c:pt>
                <c:pt idx="2604">
                  <c:v>2016.9999999998026</c:v>
                </c:pt>
                <c:pt idx="2605">
                  <c:v>2017.0833333331359</c:v>
                </c:pt>
                <c:pt idx="2606">
                  <c:v>2017.1666666664692</c:v>
                </c:pt>
                <c:pt idx="2607">
                  <c:v>2017.2499999998024</c:v>
                </c:pt>
                <c:pt idx="2608">
                  <c:v>2017.3333333331357</c:v>
                </c:pt>
                <c:pt idx="2609">
                  <c:v>2017.4166666664689</c:v>
                </c:pt>
                <c:pt idx="2610">
                  <c:v>2017.4999999998022</c:v>
                </c:pt>
                <c:pt idx="2611">
                  <c:v>2017.5833333331354</c:v>
                </c:pt>
                <c:pt idx="2612">
                  <c:v>2017.6666666664687</c:v>
                </c:pt>
                <c:pt idx="2613">
                  <c:v>2017.749999999802</c:v>
                </c:pt>
                <c:pt idx="2614">
                  <c:v>2017.8333333331352</c:v>
                </c:pt>
                <c:pt idx="2615">
                  <c:v>2017.9166666664685</c:v>
                </c:pt>
                <c:pt idx="2616">
                  <c:v>2017.9999999998017</c:v>
                </c:pt>
                <c:pt idx="2617">
                  <c:v>2018.083333333135</c:v>
                </c:pt>
                <c:pt idx="2618">
                  <c:v>2018.1666666664682</c:v>
                </c:pt>
                <c:pt idx="2619">
                  <c:v>2018.2499999998015</c:v>
                </c:pt>
                <c:pt idx="2620">
                  <c:v>2018.3333333331348</c:v>
                </c:pt>
                <c:pt idx="2621">
                  <c:v>2018.416666666468</c:v>
                </c:pt>
                <c:pt idx="2622">
                  <c:v>2018.4999999998013</c:v>
                </c:pt>
                <c:pt idx="2623">
                  <c:v>2018.5833333331345</c:v>
                </c:pt>
                <c:pt idx="2624">
                  <c:v>2018.6666666664678</c:v>
                </c:pt>
                <c:pt idx="2625">
                  <c:v>2018.749999999801</c:v>
                </c:pt>
                <c:pt idx="2626">
                  <c:v>2018.8333333331343</c:v>
                </c:pt>
                <c:pt idx="2627">
                  <c:v>2018.9166666664676</c:v>
                </c:pt>
                <c:pt idx="2628">
                  <c:v>2018.9999999998008</c:v>
                </c:pt>
                <c:pt idx="2629">
                  <c:v>2019.0833333331341</c:v>
                </c:pt>
                <c:pt idx="2630">
                  <c:v>2019.1666666664673</c:v>
                </c:pt>
                <c:pt idx="2631">
                  <c:v>2019.2499999998006</c:v>
                </c:pt>
                <c:pt idx="2632">
                  <c:v>2019.3333333331339</c:v>
                </c:pt>
                <c:pt idx="2633">
                  <c:v>2019.4166666664671</c:v>
                </c:pt>
                <c:pt idx="2634">
                  <c:v>2019.4999999998004</c:v>
                </c:pt>
                <c:pt idx="2635">
                  <c:v>2019.5833333331336</c:v>
                </c:pt>
                <c:pt idx="2636">
                  <c:v>2019.6666666664669</c:v>
                </c:pt>
                <c:pt idx="2637">
                  <c:v>2019.7499999998001</c:v>
                </c:pt>
                <c:pt idx="2638">
                  <c:v>2019.8333333331334</c:v>
                </c:pt>
                <c:pt idx="2639">
                  <c:v>2019.9166666664667</c:v>
                </c:pt>
                <c:pt idx="2640">
                  <c:v>2019.9999999997999</c:v>
                </c:pt>
                <c:pt idx="2641">
                  <c:v>2020.0833333331332</c:v>
                </c:pt>
                <c:pt idx="2642">
                  <c:v>2020.1666666664664</c:v>
                </c:pt>
                <c:pt idx="2643">
                  <c:v>2020.2499999997997</c:v>
                </c:pt>
                <c:pt idx="2644">
                  <c:v>2020.3333333331329</c:v>
                </c:pt>
                <c:pt idx="2645">
                  <c:v>2020.4166666664662</c:v>
                </c:pt>
                <c:pt idx="2646">
                  <c:v>2020.4999999997995</c:v>
                </c:pt>
                <c:pt idx="2647">
                  <c:v>2020.5833333331327</c:v>
                </c:pt>
                <c:pt idx="2648">
                  <c:v>2020.666666666466</c:v>
                </c:pt>
                <c:pt idx="2649">
                  <c:v>2020.7499999997992</c:v>
                </c:pt>
                <c:pt idx="2650">
                  <c:v>2020.8333333331325</c:v>
                </c:pt>
                <c:pt idx="2651">
                  <c:v>2020.9166666664657</c:v>
                </c:pt>
                <c:pt idx="2652">
                  <c:v>2020.999999999799</c:v>
                </c:pt>
                <c:pt idx="2653">
                  <c:v>2021.0833333331323</c:v>
                </c:pt>
                <c:pt idx="2654">
                  <c:v>2021.1666666664655</c:v>
                </c:pt>
                <c:pt idx="2655">
                  <c:v>2021.2499999997988</c:v>
                </c:pt>
                <c:pt idx="2656">
                  <c:v>2021.333333333132</c:v>
                </c:pt>
                <c:pt idx="2657">
                  <c:v>2021.4166666664653</c:v>
                </c:pt>
                <c:pt idx="2658">
                  <c:v>2021.4999999997985</c:v>
                </c:pt>
                <c:pt idx="2659">
                  <c:v>2021.5833333331318</c:v>
                </c:pt>
                <c:pt idx="2660">
                  <c:v>2021.6666666664651</c:v>
                </c:pt>
                <c:pt idx="2661">
                  <c:v>2021.7499999997983</c:v>
                </c:pt>
                <c:pt idx="2662">
                  <c:v>2021.8333333331316</c:v>
                </c:pt>
                <c:pt idx="2663">
                  <c:v>2021.9166666664648</c:v>
                </c:pt>
                <c:pt idx="2664">
                  <c:v>2021.9999999997981</c:v>
                </c:pt>
                <c:pt idx="2665">
                  <c:v>2022.0833333331313</c:v>
                </c:pt>
                <c:pt idx="2666">
                  <c:v>2022.1666666664646</c:v>
                </c:pt>
                <c:pt idx="2667">
                  <c:v>2022.2499999997979</c:v>
                </c:pt>
                <c:pt idx="2668">
                  <c:v>2022.3333333331311</c:v>
                </c:pt>
                <c:pt idx="2669">
                  <c:v>2022.4166666664644</c:v>
                </c:pt>
                <c:pt idx="2670">
                  <c:v>2022.4999999997976</c:v>
                </c:pt>
                <c:pt idx="2671">
                  <c:v>2022.5833333331309</c:v>
                </c:pt>
                <c:pt idx="2672">
                  <c:v>2022.6666666664642</c:v>
                </c:pt>
                <c:pt idx="2673">
                  <c:v>2022.7499999997974</c:v>
                </c:pt>
                <c:pt idx="2674">
                  <c:v>2022.8333333331307</c:v>
                </c:pt>
                <c:pt idx="2675">
                  <c:v>2022.9166666664639</c:v>
                </c:pt>
                <c:pt idx="2676">
                  <c:v>2022.9999999997972</c:v>
                </c:pt>
                <c:pt idx="2677">
                  <c:v>2023.0833333331304</c:v>
                </c:pt>
                <c:pt idx="2678">
                  <c:v>2023.1666666664637</c:v>
                </c:pt>
                <c:pt idx="2679">
                  <c:v>2023.249999999797</c:v>
                </c:pt>
                <c:pt idx="2680">
                  <c:v>2023.3333333331302</c:v>
                </c:pt>
                <c:pt idx="2681">
                  <c:v>2023.4166666664635</c:v>
                </c:pt>
                <c:pt idx="2682">
                  <c:v>2023.4999999997967</c:v>
                </c:pt>
                <c:pt idx="2683">
                  <c:v>2023.58333333313</c:v>
                </c:pt>
                <c:pt idx="2684">
                  <c:v>2023.6666666664632</c:v>
                </c:pt>
                <c:pt idx="2685">
                  <c:v>2023.7499999997965</c:v>
                </c:pt>
                <c:pt idx="2686">
                  <c:v>2023.8333333331298</c:v>
                </c:pt>
                <c:pt idx="2687">
                  <c:v>2023.916666666463</c:v>
                </c:pt>
                <c:pt idx="2688">
                  <c:v>2023.9999999997963</c:v>
                </c:pt>
                <c:pt idx="2689">
                  <c:v>2024.0833333331295</c:v>
                </c:pt>
                <c:pt idx="2690">
                  <c:v>2024.1666666664628</c:v>
                </c:pt>
                <c:pt idx="2691">
                  <c:v>2024.249999999796</c:v>
                </c:pt>
                <c:pt idx="2692">
                  <c:v>2024.3333333331293</c:v>
                </c:pt>
                <c:pt idx="2693">
                  <c:v>2024.4166666664626</c:v>
                </c:pt>
                <c:pt idx="2694">
                  <c:v>2024.4999999997958</c:v>
                </c:pt>
                <c:pt idx="2695">
                  <c:v>2024.5833333331291</c:v>
                </c:pt>
                <c:pt idx="2696">
                  <c:v>2024.6666666664623</c:v>
                </c:pt>
                <c:pt idx="2697">
                  <c:v>2024.7499999997956</c:v>
                </c:pt>
                <c:pt idx="2698">
                  <c:v>2024.8333333331288</c:v>
                </c:pt>
                <c:pt idx="2699">
                  <c:v>2024.9166666664621</c:v>
                </c:pt>
                <c:pt idx="2700">
                  <c:v>2024.9999999997954</c:v>
                </c:pt>
                <c:pt idx="2701">
                  <c:v>2025.0833333331286</c:v>
                </c:pt>
                <c:pt idx="2702">
                  <c:v>2025.1666666664619</c:v>
                </c:pt>
                <c:pt idx="2703">
                  <c:v>2025.2499999997951</c:v>
                </c:pt>
                <c:pt idx="2704">
                  <c:v>2025.3333333331284</c:v>
                </c:pt>
                <c:pt idx="2705">
                  <c:v>2025.4166666664617</c:v>
                </c:pt>
                <c:pt idx="2706">
                  <c:v>2025.4999999997949</c:v>
                </c:pt>
                <c:pt idx="2707">
                  <c:v>2025.5833333331282</c:v>
                </c:pt>
                <c:pt idx="2708">
                  <c:v>2025.6666666664614</c:v>
                </c:pt>
                <c:pt idx="2709">
                  <c:v>2025.7499999997947</c:v>
                </c:pt>
                <c:pt idx="2710">
                  <c:v>2025.8333333331279</c:v>
                </c:pt>
                <c:pt idx="2711">
                  <c:v>2025.9166666664612</c:v>
                </c:pt>
                <c:pt idx="2712">
                  <c:v>2025.9999999997945</c:v>
                </c:pt>
                <c:pt idx="2713">
                  <c:v>2026.0833333331277</c:v>
                </c:pt>
                <c:pt idx="2714">
                  <c:v>2026.166666666461</c:v>
                </c:pt>
                <c:pt idx="2715">
                  <c:v>2026.2499999997942</c:v>
                </c:pt>
                <c:pt idx="2716">
                  <c:v>2026.3333333331275</c:v>
                </c:pt>
                <c:pt idx="2717">
                  <c:v>2026.4166666664607</c:v>
                </c:pt>
                <c:pt idx="2718">
                  <c:v>2026.499999999794</c:v>
                </c:pt>
                <c:pt idx="2719">
                  <c:v>2026.5833333331273</c:v>
                </c:pt>
                <c:pt idx="2720">
                  <c:v>2026.6666666664605</c:v>
                </c:pt>
                <c:pt idx="2721">
                  <c:v>2026.7499999997938</c:v>
                </c:pt>
                <c:pt idx="2722">
                  <c:v>2026.833333333127</c:v>
                </c:pt>
                <c:pt idx="2723">
                  <c:v>2026.9166666664603</c:v>
                </c:pt>
                <c:pt idx="2724">
                  <c:v>2026.9999999997935</c:v>
                </c:pt>
                <c:pt idx="2725">
                  <c:v>2027.0833333331268</c:v>
                </c:pt>
                <c:pt idx="2726">
                  <c:v>2027.1666666664601</c:v>
                </c:pt>
                <c:pt idx="2727">
                  <c:v>2027.2499999997933</c:v>
                </c:pt>
                <c:pt idx="2728">
                  <c:v>2027.3333333331266</c:v>
                </c:pt>
                <c:pt idx="2729">
                  <c:v>2027.4166666664598</c:v>
                </c:pt>
                <c:pt idx="2730">
                  <c:v>2027.4999999997931</c:v>
                </c:pt>
              </c:numCache>
            </c:numRef>
          </c:xVal>
          <c:yVal>
            <c:numRef>
              <c:f>KeelingKurveSeit1800!$D$2:$D$2732</c:f>
              <c:numCache>
                <c:formatCode>General</c:formatCode>
                <c:ptCount val="2731"/>
                <c:pt idx="0">
                  <c:v>280</c:v>
                </c:pt>
                <c:pt idx="1">
                  <c:v>279.99999882321282</c:v>
                </c:pt>
                <c:pt idx="2">
                  <c:v>279.99999531586883</c:v>
                </c:pt>
                <c:pt idx="3">
                  <c:v>279.99998951249432</c:v>
                </c:pt>
                <c:pt idx="4">
                  <c:v>279.99998144761571</c:v>
                </c:pt>
                <c:pt idx="5">
                  <c:v>279.99997115575917</c:v>
                </c:pt>
                <c:pt idx="6">
                  <c:v>279.99995867145111</c:v>
                </c:pt>
                <c:pt idx="7">
                  <c:v>279.99994402921789</c:v>
                </c:pt>
                <c:pt idx="8">
                  <c:v>279.99992726358573</c:v>
                </c:pt>
                <c:pt idx="9">
                  <c:v>279.999908409081</c:v>
                </c:pt>
                <c:pt idx="10">
                  <c:v>279.99988750022999</c:v>
                </c:pt>
                <c:pt idx="11">
                  <c:v>279.9998645715591</c:v>
                </c:pt>
                <c:pt idx="12">
                  <c:v>279.99983965759458</c:v>
                </c:pt>
                <c:pt idx="13">
                  <c:v>279.99981279286271</c:v>
                </c:pt>
                <c:pt idx="14">
                  <c:v>279.99978401188991</c:v>
                </c:pt>
                <c:pt idx="15">
                  <c:v>279.99975334920242</c:v>
                </c:pt>
                <c:pt idx="16">
                  <c:v>279.99972083932664</c:v>
                </c:pt>
                <c:pt idx="17">
                  <c:v>279.99968651678881</c:v>
                </c:pt>
                <c:pt idx="18">
                  <c:v>279.99965041611534</c:v>
                </c:pt>
                <c:pt idx="19">
                  <c:v>279.99961257183242</c:v>
                </c:pt>
                <c:pt idx="20">
                  <c:v>279.99957301846649</c:v>
                </c:pt>
                <c:pt idx="21">
                  <c:v>279.99953179054381</c:v>
                </c:pt>
                <c:pt idx="22">
                  <c:v>279.99948892259067</c:v>
                </c:pt>
                <c:pt idx="23">
                  <c:v>279.99944444913348</c:v>
                </c:pt>
                <c:pt idx="24">
                  <c:v>279.99939840469847</c:v>
                </c:pt>
                <c:pt idx="25">
                  <c:v>279.99935082381205</c:v>
                </c:pt>
                <c:pt idx="26">
                  <c:v>279.99930174100047</c:v>
                </c:pt>
                <c:pt idx="27">
                  <c:v>279.99925119079006</c:v>
                </c:pt>
                <c:pt idx="28">
                  <c:v>279.99919920770714</c:v>
                </c:pt>
                <c:pt idx="29">
                  <c:v>279.99914582627804</c:v>
                </c:pt>
                <c:pt idx="30">
                  <c:v>279.99909108102912</c:v>
                </c:pt>
                <c:pt idx="31">
                  <c:v>279.99903500648662</c:v>
                </c:pt>
                <c:pt idx="32">
                  <c:v>279.99897763717689</c:v>
                </c:pt>
                <c:pt idx="33">
                  <c:v>279.99891900762628</c:v>
                </c:pt>
                <c:pt idx="34">
                  <c:v>279.99885915236109</c:v>
                </c:pt>
                <c:pt idx="35">
                  <c:v>279.99879810590767</c:v>
                </c:pt>
                <c:pt idx="36">
                  <c:v>279.99873590279225</c:v>
                </c:pt>
                <c:pt idx="37">
                  <c:v>279.99867257754124</c:v>
                </c:pt>
                <c:pt idx="38">
                  <c:v>279.99860816468089</c:v>
                </c:pt>
                <c:pt idx="39">
                  <c:v>279.99854269873759</c:v>
                </c:pt>
                <c:pt idx="40">
                  <c:v>279.9984762142376</c:v>
                </c:pt>
                <c:pt idx="41">
                  <c:v>279.99840874570725</c:v>
                </c:pt>
                <c:pt idx="42">
                  <c:v>279.99834032767291</c:v>
                </c:pt>
                <c:pt idx="43">
                  <c:v>279.99827099466086</c:v>
                </c:pt>
                <c:pt idx="44">
                  <c:v>279.99820078119745</c:v>
                </c:pt>
                <c:pt idx="45">
                  <c:v>279.99812972180894</c:v>
                </c:pt>
                <c:pt idx="46">
                  <c:v>279.99805785102171</c:v>
                </c:pt>
                <c:pt idx="47">
                  <c:v>279.99798520336202</c:v>
                </c:pt>
                <c:pt idx="48">
                  <c:v>279.99791181335627</c:v>
                </c:pt>
                <c:pt idx="49">
                  <c:v>279.99783771553069</c:v>
                </c:pt>
                <c:pt idx="50">
                  <c:v>279.99776294441165</c:v>
                </c:pt>
                <c:pt idx="51">
                  <c:v>279.99768753452548</c:v>
                </c:pt>
                <c:pt idx="52">
                  <c:v>279.99761152039844</c:v>
                </c:pt>
                <c:pt idx="53">
                  <c:v>279.99753493655692</c:v>
                </c:pt>
                <c:pt idx="54">
                  <c:v>279.99745781752722</c:v>
                </c:pt>
                <c:pt idx="55">
                  <c:v>279.99738019783564</c:v>
                </c:pt>
                <c:pt idx="56">
                  <c:v>279.99730211200853</c:v>
                </c:pt>
                <c:pt idx="57">
                  <c:v>279.99722359457218</c:v>
                </c:pt>
                <c:pt idx="58">
                  <c:v>279.99714468005288</c:v>
                </c:pt>
                <c:pt idx="59">
                  <c:v>279.99706540297706</c:v>
                </c:pt>
                <c:pt idx="60">
                  <c:v>279.99698579787093</c:v>
                </c:pt>
                <c:pt idx="61">
                  <c:v>279.99690589926087</c:v>
                </c:pt>
                <c:pt idx="62">
                  <c:v>279.99682574167315</c:v>
                </c:pt>
                <c:pt idx="63">
                  <c:v>279.99674535963413</c:v>
                </c:pt>
                <c:pt idx="64">
                  <c:v>279.99666478767011</c:v>
                </c:pt>
                <c:pt idx="65">
                  <c:v>279.99658406030744</c:v>
                </c:pt>
                <c:pt idx="66">
                  <c:v>279.99650321207241</c:v>
                </c:pt>
                <c:pt idx="67">
                  <c:v>279.99642227749132</c:v>
                </c:pt>
                <c:pt idx="68">
                  <c:v>279.99634129109057</c:v>
                </c:pt>
                <c:pt idx="69">
                  <c:v>279.99626028739641</c:v>
                </c:pt>
                <c:pt idx="70">
                  <c:v>279.99617930093518</c:v>
                </c:pt>
                <c:pt idx="71">
                  <c:v>279.99609836623318</c:v>
                </c:pt>
                <c:pt idx="72">
                  <c:v>279.99601751781671</c:v>
                </c:pt>
                <c:pt idx="73">
                  <c:v>279.99593679021217</c:v>
                </c:pt>
                <c:pt idx="74">
                  <c:v>279.99585621794586</c:v>
                </c:pt>
                <c:pt idx="75">
                  <c:v>279.99577583554401</c:v>
                </c:pt>
                <c:pt idx="76">
                  <c:v>279.99569567753304</c:v>
                </c:pt>
                <c:pt idx="77">
                  <c:v>279.99561577843923</c:v>
                </c:pt>
                <c:pt idx="78">
                  <c:v>279.99553617278895</c:v>
                </c:pt>
                <c:pt idx="79">
                  <c:v>279.99545689510842</c:v>
                </c:pt>
                <c:pt idx="80">
                  <c:v>279.995377979924</c:v>
                </c:pt>
                <c:pt idx="81">
                  <c:v>279.99529946176204</c:v>
                </c:pt>
                <c:pt idx="82">
                  <c:v>279.9952213751489</c:v>
                </c:pt>
                <c:pt idx="83">
                  <c:v>279.99514375461075</c:v>
                </c:pt>
                <c:pt idx="84">
                  <c:v>279.99506663467406</c:v>
                </c:pt>
                <c:pt idx="85">
                  <c:v>279.99499004986507</c:v>
                </c:pt>
                <c:pt idx="86">
                  <c:v>279.99491403471012</c:v>
                </c:pt>
                <c:pt idx="87">
                  <c:v>279.99483862373557</c:v>
                </c:pt>
                <c:pt idx="88">
                  <c:v>279.99476385146767</c:v>
                </c:pt>
                <c:pt idx="89">
                  <c:v>279.99468975243281</c:v>
                </c:pt>
                <c:pt idx="90">
                  <c:v>279.99461636115723</c:v>
                </c:pt>
                <c:pt idx="91">
                  <c:v>279.99454371216729</c:v>
                </c:pt>
                <c:pt idx="92">
                  <c:v>279.99447183998927</c:v>
                </c:pt>
                <c:pt idx="93">
                  <c:v>279.9944007791496</c:v>
                </c:pt>
                <c:pt idx="94">
                  <c:v>279.9943305641745</c:v>
                </c:pt>
                <c:pt idx="95">
                  <c:v>279.99426122959034</c:v>
                </c:pt>
                <c:pt idx="96">
                  <c:v>279.99419280992339</c:v>
                </c:pt>
                <c:pt idx="97">
                  <c:v>279.99412533970002</c:v>
                </c:pt>
                <c:pt idx="98">
                  <c:v>279.99405885344652</c:v>
                </c:pt>
                <c:pt idx="99">
                  <c:v>279.99399338568918</c:v>
                </c:pt>
                <c:pt idx="100">
                  <c:v>279.99392897095441</c:v>
                </c:pt>
                <c:pt idx="101">
                  <c:v>279.99386564376846</c:v>
                </c:pt>
                <c:pt idx="102">
                  <c:v>279.99380343865766</c:v>
                </c:pt>
                <c:pt idx="103">
                  <c:v>279.99374239014833</c:v>
                </c:pt>
                <c:pt idx="104">
                  <c:v>279.99368253276685</c:v>
                </c:pt>
                <c:pt idx="105">
                  <c:v>279.99362390103943</c:v>
                </c:pt>
                <c:pt idx="106">
                  <c:v>279.99356652949245</c:v>
                </c:pt>
                <c:pt idx="107">
                  <c:v>279.99351045265223</c:v>
                </c:pt>
                <c:pt idx="108">
                  <c:v>279.99345570504511</c:v>
                </c:pt>
                <c:pt idx="109">
                  <c:v>279.99340232119738</c:v>
                </c:pt>
                <c:pt idx="110">
                  <c:v>279.99335033563534</c:v>
                </c:pt>
                <c:pt idx="111">
                  <c:v>279.99329978288534</c:v>
                </c:pt>
                <c:pt idx="112">
                  <c:v>279.99325069747368</c:v>
                </c:pt>
                <c:pt idx="113">
                  <c:v>279.99320311392671</c:v>
                </c:pt>
                <c:pt idx="114">
                  <c:v>279.99315706677078</c:v>
                </c:pt>
                <c:pt idx="115">
                  <c:v>279.99311259053212</c:v>
                </c:pt>
                <c:pt idx="116">
                  <c:v>279.99306971973709</c:v>
                </c:pt>
                <c:pt idx="117">
                  <c:v>279.99302848891199</c:v>
                </c:pt>
                <c:pt idx="118">
                  <c:v>279.99298893258316</c:v>
                </c:pt>
                <c:pt idx="119">
                  <c:v>279.99295108527696</c:v>
                </c:pt>
                <c:pt idx="120">
                  <c:v>279.99291498151968</c:v>
                </c:pt>
                <c:pt idx="121">
                  <c:v>279.99288065583761</c:v>
                </c:pt>
                <c:pt idx="122">
                  <c:v>279.99284814275705</c:v>
                </c:pt>
                <c:pt idx="123">
                  <c:v>279.99281747680442</c:v>
                </c:pt>
                <c:pt idx="124">
                  <c:v>279.992788692506</c:v>
                </c:pt>
                <c:pt idx="125">
                  <c:v>279.99276182438803</c:v>
                </c:pt>
                <c:pt idx="126">
                  <c:v>279.99273690697692</c:v>
                </c:pt>
                <c:pt idx="127">
                  <c:v>279.99271397479896</c:v>
                </c:pt>
                <c:pt idx="128">
                  <c:v>279.99269306238045</c:v>
                </c:pt>
                <c:pt idx="129">
                  <c:v>279.99267420424769</c:v>
                </c:pt>
                <c:pt idx="130">
                  <c:v>279.99265743492714</c:v>
                </c:pt>
                <c:pt idx="131">
                  <c:v>279.99264278894492</c:v>
                </c:pt>
                <c:pt idx="132">
                  <c:v>279.9926303008275</c:v>
                </c:pt>
                <c:pt idx="133">
                  <c:v>279.99262000510112</c:v>
                </c:pt>
                <c:pt idx="134">
                  <c:v>279.99261193629218</c:v>
                </c:pt>
                <c:pt idx="135">
                  <c:v>279.99260612892692</c:v>
                </c:pt>
                <c:pt idx="136">
                  <c:v>279.99260261753165</c:v>
                </c:pt>
                <c:pt idx="137">
                  <c:v>279.99260143663275</c:v>
                </c:pt>
                <c:pt idx="138">
                  <c:v>279.99260262075654</c:v>
                </c:pt>
                <c:pt idx="139">
                  <c:v>279.99260620442931</c:v>
                </c:pt>
                <c:pt idx="140">
                  <c:v>279.99261222217734</c:v>
                </c:pt>
                <c:pt idx="141">
                  <c:v>279.99262070852706</c:v>
                </c:pt>
                <c:pt idx="142">
                  <c:v>279.99263169800469</c:v>
                </c:pt>
                <c:pt idx="143">
                  <c:v>279.99264522513658</c:v>
                </c:pt>
                <c:pt idx="144">
                  <c:v>279.99266132444905</c:v>
                </c:pt>
                <c:pt idx="145">
                  <c:v>279.99268003046842</c:v>
                </c:pt>
                <c:pt idx="146">
                  <c:v>279.992701377721</c:v>
                </c:pt>
                <c:pt idx="147">
                  <c:v>279.99272540073315</c:v>
                </c:pt>
                <c:pt idx="148">
                  <c:v>279.99275213403121</c:v>
                </c:pt>
                <c:pt idx="149">
                  <c:v>279.99278161214136</c:v>
                </c:pt>
                <c:pt idx="150">
                  <c:v>279.99281386959007</c:v>
                </c:pt>
                <c:pt idx="151">
                  <c:v>279.99284894090357</c:v>
                </c:pt>
                <c:pt idx="152">
                  <c:v>279.99288686060828</c:v>
                </c:pt>
                <c:pt idx="153">
                  <c:v>279.99292766323038</c:v>
                </c:pt>
                <c:pt idx="154">
                  <c:v>279.99297138329626</c:v>
                </c:pt>
                <c:pt idx="155">
                  <c:v>279.9930180553323</c:v>
                </c:pt>
                <c:pt idx="156">
                  <c:v>279.99306771386472</c:v>
                </c:pt>
                <c:pt idx="157">
                  <c:v>279.99312039341987</c:v>
                </c:pt>
                <c:pt idx="158">
                  <c:v>279.99317612852411</c:v>
                </c:pt>
                <c:pt idx="159">
                  <c:v>279.99323495370368</c:v>
                </c:pt>
                <c:pt idx="160">
                  <c:v>279.99329690348497</c:v>
                </c:pt>
                <c:pt idx="161">
                  <c:v>279.9933620123943</c:v>
                </c:pt>
                <c:pt idx="162">
                  <c:v>279.99343031495795</c:v>
                </c:pt>
                <c:pt idx="163">
                  <c:v>279.99350184570227</c:v>
                </c:pt>
                <c:pt idx="164">
                  <c:v>279.99357663915356</c:v>
                </c:pt>
                <c:pt idx="165">
                  <c:v>279.99365472983817</c:v>
                </c:pt>
                <c:pt idx="166">
                  <c:v>279.99373615228239</c:v>
                </c:pt>
                <c:pt idx="167">
                  <c:v>279.99382094101253</c:v>
                </c:pt>
                <c:pt idx="168">
                  <c:v>279.99390913055493</c:v>
                </c:pt>
                <c:pt idx="169">
                  <c:v>279.99400075543593</c:v>
                </c:pt>
                <c:pt idx="170">
                  <c:v>279.99409585018179</c:v>
                </c:pt>
                <c:pt idx="171">
                  <c:v>279.99419444931891</c:v>
                </c:pt>
                <c:pt idx="172">
                  <c:v>279.99429658737353</c:v>
                </c:pt>
                <c:pt idx="173">
                  <c:v>279.99440229887199</c:v>
                </c:pt>
                <c:pt idx="174">
                  <c:v>279.99451161834065</c:v>
                </c:pt>
                <c:pt idx="175">
                  <c:v>279.99462458030581</c:v>
                </c:pt>
                <c:pt idx="176">
                  <c:v>279.99474121929376</c:v>
                </c:pt>
                <c:pt idx="177">
                  <c:v>279.99486156983085</c:v>
                </c:pt>
                <c:pt idx="178">
                  <c:v>279.99498566644343</c:v>
                </c:pt>
                <c:pt idx="179">
                  <c:v>279.99511354365774</c:v>
                </c:pt>
                <c:pt idx="180">
                  <c:v>279.99524523600019</c:v>
                </c:pt>
                <c:pt idx="181">
                  <c:v>279.99538077799701</c:v>
                </c:pt>
                <c:pt idx="182">
                  <c:v>279.99552020417457</c:v>
                </c:pt>
                <c:pt idx="183">
                  <c:v>279.9956635490592</c:v>
                </c:pt>
                <c:pt idx="184">
                  <c:v>279.99581084717715</c:v>
                </c:pt>
                <c:pt idx="185">
                  <c:v>279.99596213305483</c:v>
                </c:pt>
                <c:pt idx="186">
                  <c:v>279.99611744121853</c:v>
                </c:pt>
                <c:pt idx="187">
                  <c:v>279.99627680619454</c:v>
                </c:pt>
                <c:pt idx="188">
                  <c:v>279.99644026250922</c:v>
                </c:pt>
                <c:pt idx="189">
                  <c:v>279.99660784468887</c:v>
                </c:pt>
                <c:pt idx="190">
                  <c:v>279.99677958725982</c:v>
                </c:pt>
                <c:pt idx="191">
                  <c:v>279.99695552474833</c:v>
                </c:pt>
                <c:pt idx="192">
                  <c:v>279.9971356916808</c:v>
                </c:pt>
                <c:pt idx="193">
                  <c:v>279.99732012258352</c:v>
                </c:pt>
                <c:pt idx="194">
                  <c:v>279.99750885198284</c:v>
                </c:pt>
                <c:pt idx="195">
                  <c:v>279.99770191440501</c:v>
                </c:pt>
                <c:pt idx="196">
                  <c:v>279.99789934437638</c:v>
                </c:pt>
                <c:pt idx="197">
                  <c:v>279.99810117642329</c:v>
                </c:pt>
                <c:pt idx="198">
                  <c:v>279.99830744507204</c:v>
                </c:pt>
                <c:pt idx="199">
                  <c:v>279.99851818484899</c:v>
                </c:pt>
                <c:pt idx="200">
                  <c:v>279.99873343028042</c:v>
                </c:pt>
                <c:pt idx="201">
                  <c:v>279.99895321589264</c:v>
                </c:pt>
                <c:pt idx="202">
                  <c:v>279.99917757621199</c:v>
                </c:pt>
                <c:pt idx="203">
                  <c:v>279.99940654576477</c:v>
                </c:pt>
                <c:pt idx="204">
                  <c:v>279.99964015907733</c:v>
                </c:pt>
                <c:pt idx="205">
                  <c:v>279.99987845067596</c:v>
                </c:pt>
                <c:pt idx="206">
                  <c:v>280.00012145508703</c:v>
                </c:pt>
                <c:pt idx="207">
                  <c:v>280.00036920683681</c:v>
                </c:pt>
                <c:pt idx="208">
                  <c:v>280.00062174045161</c:v>
                </c:pt>
                <c:pt idx="209">
                  <c:v>280.00087909045783</c:v>
                </c:pt>
                <c:pt idx="210">
                  <c:v>280.00114129138166</c:v>
                </c:pt>
                <c:pt idx="211">
                  <c:v>280.00140837774956</c:v>
                </c:pt>
                <c:pt idx="212">
                  <c:v>280.00168038408776</c:v>
                </c:pt>
                <c:pt idx="213">
                  <c:v>280.00195734492257</c:v>
                </c:pt>
                <c:pt idx="214">
                  <c:v>280.0022392947804</c:v>
                </c:pt>
                <c:pt idx="215">
                  <c:v>280.00252626818747</c:v>
                </c:pt>
                <c:pt idx="216">
                  <c:v>280.00281829967014</c:v>
                </c:pt>
                <c:pt idx="217">
                  <c:v>280.00311542375476</c:v>
                </c:pt>
                <c:pt idx="218">
                  <c:v>280.00341767496758</c:v>
                </c:pt>
                <c:pt idx="219">
                  <c:v>280.00372508783499</c:v>
                </c:pt>
                <c:pt idx="220">
                  <c:v>280.0040376968833</c:v>
                </c:pt>
                <c:pt idx="221">
                  <c:v>280.0043555366388</c:v>
                </c:pt>
                <c:pt idx="222">
                  <c:v>280.00467864162778</c:v>
                </c:pt>
                <c:pt idx="223">
                  <c:v>280.00500704637665</c:v>
                </c:pt>
                <c:pt idx="224">
                  <c:v>280.00534078541165</c:v>
                </c:pt>
                <c:pt idx="225">
                  <c:v>280.00567989325913</c:v>
                </c:pt>
                <c:pt idx="226">
                  <c:v>280.00602440444544</c:v>
                </c:pt>
                <c:pt idx="227">
                  <c:v>280.00637435349682</c:v>
                </c:pt>
                <c:pt idx="228">
                  <c:v>280.00672977493969</c:v>
                </c:pt>
                <c:pt idx="229">
                  <c:v>280.00709070330026</c:v>
                </c:pt>
                <c:pt idx="230">
                  <c:v>280.00745717310497</c:v>
                </c:pt>
                <c:pt idx="231">
                  <c:v>280.00782921888003</c:v>
                </c:pt>
                <c:pt idx="232">
                  <c:v>280.00820687515181</c:v>
                </c:pt>
                <c:pt idx="233">
                  <c:v>280.00859017644666</c:v>
                </c:pt>
                <c:pt idx="234">
                  <c:v>280.00897915729081</c:v>
                </c:pt>
                <c:pt idx="235">
                  <c:v>280.00937385221067</c:v>
                </c:pt>
                <c:pt idx="236">
                  <c:v>280.00977429573254</c:v>
                </c:pt>
                <c:pt idx="237">
                  <c:v>280.01018052238271</c:v>
                </c:pt>
                <c:pt idx="238">
                  <c:v>280.01059256668754</c:v>
                </c:pt>
                <c:pt idx="239">
                  <c:v>280.01101046317331</c:v>
                </c:pt>
                <c:pt idx="240">
                  <c:v>280.01143424636632</c:v>
                </c:pt>
                <c:pt idx="241">
                  <c:v>280.01186395079299</c:v>
                </c:pt>
                <c:pt idx="242">
                  <c:v>280.01229961097954</c:v>
                </c:pt>
                <c:pt idx="243">
                  <c:v>280.01274126145233</c:v>
                </c:pt>
                <c:pt idx="244">
                  <c:v>280.01318893673766</c:v>
                </c:pt>
                <c:pt idx="245">
                  <c:v>280.01364267136188</c:v>
                </c:pt>
                <c:pt idx="246">
                  <c:v>280.01410249985128</c:v>
                </c:pt>
                <c:pt idx="247">
                  <c:v>280.01456845673215</c:v>
                </c:pt>
                <c:pt idx="248">
                  <c:v>280.01504057653091</c:v>
                </c:pt>
                <c:pt idx="249">
                  <c:v>280.01551889377379</c:v>
                </c:pt>
                <c:pt idx="250">
                  <c:v>280.0160034429872</c:v>
                </c:pt>
                <c:pt idx="251">
                  <c:v>280.01649425869732</c:v>
                </c:pt>
                <c:pt idx="252">
                  <c:v>280.01699137543062</c:v>
                </c:pt>
                <c:pt idx="253">
                  <c:v>280.01749482771334</c:v>
                </c:pt>
                <c:pt idx="254">
                  <c:v>280.01800465007176</c:v>
                </c:pt>
                <c:pt idx="255">
                  <c:v>280.0185208770323</c:v>
                </c:pt>
                <c:pt idx="256">
                  <c:v>280.0190435431212</c:v>
                </c:pt>
                <c:pt idx="257">
                  <c:v>280.0195726828648</c:v>
                </c:pt>
                <c:pt idx="258">
                  <c:v>280.02010833078947</c:v>
                </c:pt>
                <c:pt idx="259">
                  <c:v>280.02065052142149</c:v>
                </c:pt>
                <c:pt idx="260">
                  <c:v>280.02119928928715</c:v>
                </c:pt>
                <c:pt idx="261">
                  <c:v>280.02175466891282</c:v>
                </c:pt>
                <c:pt idx="262">
                  <c:v>280.02231669482478</c:v>
                </c:pt>
                <c:pt idx="263">
                  <c:v>280.02288540154933</c:v>
                </c:pt>
                <c:pt idx="264">
                  <c:v>280.02346082361288</c:v>
                </c:pt>
                <c:pt idx="265">
                  <c:v>280.02404299554172</c:v>
                </c:pt>
                <c:pt idx="266">
                  <c:v>280.02463195186209</c:v>
                </c:pt>
                <c:pt idx="267">
                  <c:v>280.0252277271004</c:v>
                </c:pt>
                <c:pt idx="268">
                  <c:v>280.02583035578294</c:v>
                </c:pt>
                <c:pt idx="269">
                  <c:v>280.02643987243601</c:v>
                </c:pt>
                <c:pt idx="270">
                  <c:v>280.02705631158591</c:v>
                </c:pt>
                <c:pt idx="271">
                  <c:v>280.02767970775903</c:v>
                </c:pt>
                <c:pt idx="272">
                  <c:v>280.02831009548169</c:v>
                </c:pt>
                <c:pt idx="273">
                  <c:v>280.0289475092801</c:v>
                </c:pt>
                <c:pt idx="274">
                  <c:v>280.02959198368075</c:v>
                </c:pt>
                <c:pt idx="275">
                  <c:v>280.0302435532098</c:v>
                </c:pt>
                <c:pt idx="276">
                  <c:v>280.03090225239362</c:v>
                </c:pt>
                <c:pt idx="277">
                  <c:v>280.03156811575855</c:v>
                </c:pt>
                <c:pt idx="278">
                  <c:v>280.03224117783094</c:v>
                </c:pt>
                <c:pt idx="279">
                  <c:v>280.03292147313704</c:v>
                </c:pt>
                <c:pt idx="280">
                  <c:v>280.03360903620325</c:v>
                </c:pt>
                <c:pt idx="281">
                  <c:v>280.0343039015558</c:v>
                </c:pt>
                <c:pt idx="282">
                  <c:v>280.03500610372106</c:v>
                </c:pt>
                <c:pt idx="283">
                  <c:v>280.03571567722531</c:v>
                </c:pt>
                <c:pt idx="284">
                  <c:v>280.03643265659491</c:v>
                </c:pt>
                <c:pt idx="285">
                  <c:v>280.03715707635621</c:v>
                </c:pt>
                <c:pt idx="286">
                  <c:v>280.0378889710355</c:v>
                </c:pt>
                <c:pt idx="287">
                  <c:v>280.03862837515902</c:v>
                </c:pt>
                <c:pt idx="288">
                  <c:v>280.03937532325324</c:v>
                </c:pt>
                <c:pt idx="289">
                  <c:v>280.04012984984433</c:v>
                </c:pt>
                <c:pt idx="290">
                  <c:v>280.04089198945871</c:v>
                </c:pt>
                <c:pt idx="291">
                  <c:v>280.04166177662268</c:v>
                </c:pt>
                <c:pt idx="292">
                  <c:v>280.04243924586257</c:v>
                </c:pt>
                <c:pt idx="293">
                  <c:v>280.04322443170463</c:v>
                </c:pt>
                <c:pt idx="294">
                  <c:v>280.04401736867527</c:v>
                </c:pt>
                <c:pt idx="295">
                  <c:v>280.04481809130073</c:v>
                </c:pt>
                <c:pt idx="296">
                  <c:v>280.04562663410735</c:v>
                </c:pt>
                <c:pt idx="297">
                  <c:v>280.04644303162149</c:v>
                </c:pt>
                <c:pt idx="298">
                  <c:v>280.04726731836951</c:v>
                </c:pt>
                <c:pt idx="299">
                  <c:v>280.04809952887757</c:v>
                </c:pt>
                <c:pt idx="300">
                  <c:v>280.04893969767215</c:v>
                </c:pt>
                <c:pt idx="301">
                  <c:v>280.04978785927949</c:v>
                </c:pt>
                <c:pt idx="302">
                  <c:v>280.05064404822593</c:v>
                </c:pt>
                <c:pt idx="303">
                  <c:v>280.05150829903778</c:v>
                </c:pt>
                <c:pt idx="304">
                  <c:v>280.05238064624132</c:v>
                </c:pt>
                <c:pt idx="305">
                  <c:v>280.05326112436296</c:v>
                </c:pt>
                <c:pt idx="306">
                  <c:v>280.054149767929</c:v>
                </c:pt>
                <c:pt idx="307">
                  <c:v>280.05504661146568</c:v>
                </c:pt>
                <c:pt idx="308">
                  <c:v>280.05595168949941</c:v>
                </c:pt>
                <c:pt idx="309">
                  <c:v>280.05686503655647</c:v>
                </c:pt>
                <c:pt idx="310">
                  <c:v>280.05778668716317</c:v>
                </c:pt>
                <c:pt idx="311">
                  <c:v>280.05871667584586</c:v>
                </c:pt>
                <c:pt idx="312">
                  <c:v>280.05965503713082</c:v>
                </c:pt>
                <c:pt idx="313">
                  <c:v>280.06060180554437</c:v>
                </c:pt>
                <c:pt idx="314">
                  <c:v>280.06155701561289</c:v>
                </c:pt>
                <c:pt idx="315">
                  <c:v>280.0625207018627</c:v>
                </c:pt>
                <c:pt idx="316">
                  <c:v>280.06349289882002</c:v>
                </c:pt>
                <c:pt idx="317">
                  <c:v>280.06447364101126</c:v>
                </c:pt>
                <c:pt idx="318">
                  <c:v>280.06546296296267</c:v>
                </c:pt>
                <c:pt idx="319">
                  <c:v>280.06646089920065</c:v>
                </c:pt>
                <c:pt idx="320">
                  <c:v>280.06746748425149</c:v>
                </c:pt>
                <c:pt idx="321">
                  <c:v>280.06848275264144</c:v>
                </c:pt>
                <c:pt idx="322">
                  <c:v>280.06950673889696</c:v>
                </c:pt>
                <c:pt idx="323">
                  <c:v>280.07053947754423</c:v>
                </c:pt>
                <c:pt idx="324">
                  <c:v>280.07158100310966</c:v>
                </c:pt>
                <c:pt idx="325">
                  <c:v>280.07263135011954</c:v>
                </c:pt>
                <c:pt idx="326">
                  <c:v>280.07369055310016</c:v>
                </c:pt>
                <c:pt idx="327">
                  <c:v>280.07475864657789</c:v>
                </c:pt>
                <c:pt idx="328">
                  <c:v>280.07583566507901</c:v>
                </c:pt>
                <c:pt idx="329">
                  <c:v>280.07692164312988</c:v>
                </c:pt>
                <c:pt idx="330">
                  <c:v>280.07801661525679</c:v>
                </c:pt>
                <c:pt idx="331">
                  <c:v>280.07912061598603</c:v>
                </c:pt>
                <c:pt idx="332">
                  <c:v>280.08023367984401</c:v>
                </c:pt>
                <c:pt idx="333">
                  <c:v>280.08135584135698</c:v>
                </c:pt>
                <c:pt idx="334">
                  <c:v>280.08248713505122</c:v>
                </c:pt>
                <c:pt idx="335">
                  <c:v>280.08362759545321</c:v>
                </c:pt>
                <c:pt idx="336">
                  <c:v>280.08477725708906</c:v>
                </c:pt>
                <c:pt idx="337">
                  <c:v>280.0859361544853</c:v>
                </c:pt>
                <c:pt idx="338">
                  <c:v>280.08710432216805</c:v>
                </c:pt>
                <c:pt idx="339">
                  <c:v>280.08828179466377</c:v>
                </c:pt>
                <c:pt idx="340">
                  <c:v>280.08946860649871</c:v>
                </c:pt>
                <c:pt idx="341">
                  <c:v>280.09066479219928</c:v>
                </c:pt>
                <c:pt idx="342">
                  <c:v>280.09187038629165</c:v>
                </c:pt>
                <c:pt idx="343">
                  <c:v>280.09308542330228</c:v>
                </c:pt>
                <c:pt idx="344">
                  <c:v>280.09430993775743</c:v>
                </c:pt>
                <c:pt idx="345">
                  <c:v>280.09554396418338</c:v>
                </c:pt>
                <c:pt idx="346">
                  <c:v>280.09678753710654</c:v>
                </c:pt>
                <c:pt idx="347">
                  <c:v>280.09804069105314</c:v>
                </c:pt>
                <c:pt idx="348">
                  <c:v>280.09930346054955</c:v>
                </c:pt>
                <c:pt idx="349">
                  <c:v>280.10057588012211</c:v>
                </c:pt>
                <c:pt idx="350">
                  <c:v>280.10185798429711</c:v>
                </c:pt>
                <c:pt idx="351">
                  <c:v>280.10314980760086</c:v>
                </c:pt>
                <c:pt idx="352">
                  <c:v>280.10445138455964</c:v>
                </c:pt>
                <c:pt idx="353">
                  <c:v>280.10576274969986</c:v>
                </c:pt>
                <c:pt idx="354">
                  <c:v>280.10708393754783</c:v>
                </c:pt>
                <c:pt idx="355">
                  <c:v>280.10841498262982</c:v>
                </c:pt>
                <c:pt idx="356">
                  <c:v>280.10975591947215</c:v>
                </c:pt>
                <c:pt idx="357">
                  <c:v>280.11110678260115</c:v>
                </c:pt>
                <c:pt idx="358">
                  <c:v>280.11246760654319</c:v>
                </c:pt>
                <c:pt idx="359">
                  <c:v>280.11383842582455</c:v>
                </c:pt>
                <c:pt idx="360">
                  <c:v>280.11521927497148</c:v>
                </c:pt>
                <c:pt idx="361">
                  <c:v>280.11661018851044</c:v>
                </c:pt>
                <c:pt idx="362">
                  <c:v>280.11801120096766</c:v>
                </c:pt>
                <c:pt idx="363">
                  <c:v>280.11942234686944</c:v>
                </c:pt>
                <c:pt idx="364">
                  <c:v>280.1208436607422</c:v>
                </c:pt>
                <c:pt idx="365">
                  <c:v>280.12227517711216</c:v>
                </c:pt>
                <c:pt idx="366">
                  <c:v>280.12371693050568</c:v>
                </c:pt>
                <c:pt idx="367">
                  <c:v>280.12516895544906</c:v>
                </c:pt>
                <c:pt idx="368">
                  <c:v>280.12663128646864</c:v>
                </c:pt>
                <c:pt idx="369">
                  <c:v>280.12810395809078</c:v>
                </c:pt>
                <c:pt idx="370">
                  <c:v>280.12958700484171</c:v>
                </c:pt>
                <c:pt idx="371">
                  <c:v>280.13108046124779</c:v>
                </c:pt>
                <c:pt idx="372">
                  <c:v>280.13258436183537</c:v>
                </c:pt>
                <c:pt idx="373">
                  <c:v>280.13409874113069</c:v>
                </c:pt>
                <c:pt idx="374">
                  <c:v>280.1356236336602</c:v>
                </c:pt>
                <c:pt idx="375">
                  <c:v>280.1371590739501</c:v>
                </c:pt>
                <c:pt idx="376">
                  <c:v>280.13870509652673</c:v>
                </c:pt>
                <c:pt idx="377">
                  <c:v>280.14026173591651</c:v>
                </c:pt>
                <c:pt idx="378">
                  <c:v>280.14182902664561</c:v>
                </c:pt>
                <c:pt idx="379">
                  <c:v>280.14340700324044</c:v>
                </c:pt>
                <c:pt idx="380">
                  <c:v>280.14499570022735</c:v>
                </c:pt>
                <c:pt idx="381">
                  <c:v>280.14659515213253</c:v>
                </c:pt>
                <c:pt idx="382">
                  <c:v>280.14820539348244</c:v>
                </c:pt>
                <c:pt idx="383">
                  <c:v>280.14982645880332</c:v>
                </c:pt>
                <c:pt idx="384">
                  <c:v>280.15145838262151</c:v>
                </c:pt>
                <c:pt idx="385">
                  <c:v>280.15310119946338</c:v>
                </c:pt>
                <c:pt idx="386">
                  <c:v>280.15475494385515</c:v>
                </c:pt>
                <c:pt idx="387">
                  <c:v>280.15641965032319</c:v>
                </c:pt>
                <c:pt idx="388">
                  <c:v>280.15809535339383</c:v>
                </c:pt>
                <c:pt idx="389">
                  <c:v>280.15978208759333</c:v>
                </c:pt>
                <c:pt idx="390">
                  <c:v>280.16147988744814</c:v>
                </c:pt>
                <c:pt idx="391">
                  <c:v>280.16318878748444</c:v>
                </c:pt>
                <c:pt idx="392">
                  <c:v>280.16490882222865</c:v>
                </c:pt>
                <c:pt idx="393">
                  <c:v>280.16664002620701</c:v>
                </c:pt>
                <c:pt idx="394">
                  <c:v>280.16838243394591</c:v>
                </c:pt>
                <c:pt idx="395">
                  <c:v>280.1701360799716</c:v>
                </c:pt>
                <c:pt idx="396">
                  <c:v>280.17190099881049</c:v>
                </c:pt>
                <c:pt idx="397">
                  <c:v>280.17367722498881</c:v>
                </c:pt>
                <c:pt idx="398">
                  <c:v>280.17546479303292</c:v>
                </c:pt>
                <c:pt idx="399">
                  <c:v>280.1772637374691</c:v>
                </c:pt>
                <c:pt idx="400">
                  <c:v>280.17907409282378</c:v>
                </c:pt>
                <c:pt idx="401">
                  <c:v>280.18089589362313</c:v>
                </c:pt>
                <c:pt idx="402">
                  <c:v>280.18272917439361</c:v>
                </c:pt>
                <c:pt idx="403">
                  <c:v>280.18457396966141</c:v>
                </c:pt>
                <c:pt idx="404">
                  <c:v>280.186430313953</c:v>
                </c:pt>
                <c:pt idx="405">
                  <c:v>280.18829824179454</c:v>
                </c:pt>
                <c:pt idx="406">
                  <c:v>280.19017778771246</c:v>
                </c:pt>
                <c:pt idx="407">
                  <c:v>280.19206898623304</c:v>
                </c:pt>
                <c:pt idx="408">
                  <c:v>280.19397187188258</c:v>
                </c:pt>
                <c:pt idx="409">
                  <c:v>280.19588647918744</c:v>
                </c:pt>
                <c:pt idx="410">
                  <c:v>280.19781284267395</c:v>
                </c:pt>
                <c:pt idx="411">
                  <c:v>280.19975099686837</c:v>
                </c:pt>
                <c:pt idx="412">
                  <c:v>280.20170097629705</c:v>
                </c:pt>
                <c:pt idx="413">
                  <c:v>280.20366281548633</c:v>
                </c:pt>
                <c:pt idx="414">
                  <c:v>280.2056365489625</c:v>
                </c:pt>
                <c:pt idx="415">
                  <c:v>280.20762221125187</c:v>
                </c:pt>
                <c:pt idx="416">
                  <c:v>280.20961983688085</c:v>
                </c:pt>
                <c:pt idx="417">
                  <c:v>280.2116294603756</c:v>
                </c:pt>
                <c:pt idx="418">
                  <c:v>280.21365111626261</c:v>
                </c:pt>
                <c:pt idx="419">
                  <c:v>280.21568483906805</c:v>
                </c:pt>
                <c:pt idx="420">
                  <c:v>280.21773066331838</c:v>
                </c:pt>
                <c:pt idx="421">
                  <c:v>280.21978862353978</c:v>
                </c:pt>
                <c:pt idx="422">
                  <c:v>280.22185875425868</c:v>
                </c:pt>
                <c:pt idx="423">
                  <c:v>280.22394109000135</c:v>
                </c:pt>
                <c:pt idx="424">
                  <c:v>280.22603566529409</c:v>
                </c:pt>
                <c:pt idx="425">
                  <c:v>280.22814251466332</c:v>
                </c:pt>
                <c:pt idx="426">
                  <c:v>280.23026167263521</c:v>
                </c:pt>
                <c:pt idx="427">
                  <c:v>280.23239317373623</c:v>
                </c:pt>
                <c:pt idx="428">
                  <c:v>280.23453705249256</c:v>
                </c:pt>
                <c:pt idx="429">
                  <c:v>280.2366933434306</c:v>
                </c:pt>
                <c:pt idx="430">
                  <c:v>280.23886208107672</c:v>
                </c:pt>
                <c:pt idx="431">
                  <c:v>280.24104329995708</c:v>
                </c:pt>
                <c:pt idx="432">
                  <c:v>280.24323703459817</c:v>
                </c:pt>
                <c:pt idx="433">
                  <c:v>280.2454433195262</c:v>
                </c:pt>
                <c:pt idx="434">
                  <c:v>280.24766218926754</c:v>
                </c:pt>
                <c:pt idx="435">
                  <c:v>280.24989367834849</c:v>
                </c:pt>
                <c:pt idx="436">
                  <c:v>280.25213782129538</c:v>
                </c:pt>
                <c:pt idx="437">
                  <c:v>280.25439465263452</c:v>
                </c:pt>
                <c:pt idx="438">
                  <c:v>280.25666420689225</c:v>
                </c:pt>
                <c:pt idx="439">
                  <c:v>280.25894651859483</c:v>
                </c:pt>
                <c:pt idx="440">
                  <c:v>280.26124162226864</c:v>
                </c:pt>
                <c:pt idx="441">
                  <c:v>280.26354955244</c:v>
                </c:pt>
                <c:pt idx="442">
                  <c:v>280.26587034363524</c:v>
                </c:pt>
                <c:pt idx="443">
                  <c:v>280.26820403038062</c:v>
                </c:pt>
                <c:pt idx="444">
                  <c:v>280.27055064720247</c:v>
                </c:pt>
                <c:pt idx="445">
                  <c:v>280.27291022862715</c:v>
                </c:pt>
                <c:pt idx="446">
                  <c:v>280.27528280918096</c:v>
                </c:pt>
                <c:pt idx="447">
                  <c:v>280.27766842339025</c:v>
                </c:pt>
                <c:pt idx="448">
                  <c:v>280.28006710578126</c:v>
                </c:pt>
                <c:pt idx="449">
                  <c:v>280.28247889088038</c:v>
                </c:pt>
                <c:pt idx="450">
                  <c:v>280.28490381321393</c:v>
                </c:pt>
                <c:pt idx="451">
                  <c:v>280.28734190730819</c:v>
                </c:pt>
                <c:pt idx="452">
                  <c:v>280.28979320768951</c:v>
                </c:pt>
                <c:pt idx="453">
                  <c:v>280.2922577488842</c:v>
                </c:pt>
                <c:pt idx="454">
                  <c:v>280.29473556541859</c:v>
                </c:pt>
                <c:pt idx="455">
                  <c:v>280.29722669181899</c:v>
                </c:pt>
                <c:pt idx="456">
                  <c:v>280.29973116261169</c:v>
                </c:pt>
                <c:pt idx="457">
                  <c:v>280.30224901232305</c:v>
                </c:pt>
                <c:pt idx="458">
                  <c:v>280.3047802754794</c:v>
                </c:pt>
                <c:pt idx="459">
                  <c:v>280.307324986607</c:v>
                </c:pt>
                <c:pt idx="460">
                  <c:v>280.30988318023225</c:v>
                </c:pt>
                <c:pt idx="461">
                  <c:v>280.31245489088138</c:v>
                </c:pt>
                <c:pt idx="462">
                  <c:v>280.31504015308082</c:v>
                </c:pt>
                <c:pt idx="463">
                  <c:v>280.31763900135678</c:v>
                </c:pt>
                <c:pt idx="464">
                  <c:v>280.32025147023563</c:v>
                </c:pt>
                <c:pt idx="465">
                  <c:v>280.32287759424366</c:v>
                </c:pt>
                <c:pt idx="466">
                  <c:v>280.32551740790723</c:v>
                </c:pt>
                <c:pt idx="467">
                  <c:v>280.32817094575267</c:v>
                </c:pt>
                <c:pt idx="468">
                  <c:v>280.3308382423063</c:v>
                </c:pt>
                <c:pt idx="469">
                  <c:v>280.33351933209434</c:v>
                </c:pt>
                <c:pt idx="470">
                  <c:v>280.33621424964326</c:v>
                </c:pt>
                <c:pt idx="471">
                  <c:v>280.33892302947925</c:v>
                </c:pt>
                <c:pt idx="472">
                  <c:v>280.3416457061287</c:v>
                </c:pt>
                <c:pt idx="473">
                  <c:v>280.34438231411792</c:v>
                </c:pt>
                <c:pt idx="474">
                  <c:v>280.3471328879732</c:v>
                </c:pt>
                <c:pt idx="475">
                  <c:v>280.34989746222089</c:v>
                </c:pt>
                <c:pt idx="476">
                  <c:v>280.35267607138735</c:v>
                </c:pt>
                <c:pt idx="477">
                  <c:v>280.35546874999881</c:v>
                </c:pt>
                <c:pt idx="478">
                  <c:v>280.35827553258162</c:v>
                </c:pt>
                <c:pt idx="479">
                  <c:v>280.36109645366213</c:v>
                </c:pt>
                <c:pt idx="480">
                  <c:v>280.36393154776664</c:v>
                </c:pt>
                <c:pt idx="481">
                  <c:v>280.36678084942145</c:v>
                </c:pt>
                <c:pt idx="482">
                  <c:v>280.36964439315295</c:v>
                </c:pt>
                <c:pt idx="483">
                  <c:v>280.37252221348734</c:v>
                </c:pt>
                <c:pt idx="484">
                  <c:v>280.37541434495108</c:v>
                </c:pt>
                <c:pt idx="485">
                  <c:v>280.37832082207041</c:v>
                </c:pt>
                <c:pt idx="486">
                  <c:v>280.38124167937161</c:v>
                </c:pt>
                <c:pt idx="487">
                  <c:v>280.38417695138111</c:v>
                </c:pt>
                <c:pt idx="488">
                  <c:v>280.38712667262513</c:v>
                </c:pt>
                <c:pt idx="489">
                  <c:v>280.39009087763003</c:v>
                </c:pt>
                <c:pt idx="490">
                  <c:v>280.3930696009221</c:v>
                </c:pt>
                <c:pt idx="491">
                  <c:v>280.39606287702776</c:v>
                </c:pt>
                <c:pt idx="492">
                  <c:v>280.39907074047318</c:v>
                </c:pt>
                <c:pt idx="493">
                  <c:v>280.40209322578482</c:v>
                </c:pt>
                <c:pt idx="494">
                  <c:v>280.40513036748894</c:v>
                </c:pt>
                <c:pt idx="495">
                  <c:v>280.40818220011181</c:v>
                </c:pt>
                <c:pt idx="496">
                  <c:v>280.4112487581798</c:v>
                </c:pt>
                <c:pt idx="497">
                  <c:v>280.41433007621924</c:v>
                </c:pt>
                <c:pt idx="498">
                  <c:v>280.41742618875645</c:v>
                </c:pt>
                <c:pt idx="499">
                  <c:v>280.42053713031771</c:v>
                </c:pt>
                <c:pt idx="500">
                  <c:v>280.42366293542938</c:v>
                </c:pt>
                <c:pt idx="501">
                  <c:v>280.4268036386178</c:v>
                </c:pt>
                <c:pt idx="502">
                  <c:v>280.42995927440921</c:v>
                </c:pt>
                <c:pt idx="503">
                  <c:v>280.43312987732997</c:v>
                </c:pt>
                <c:pt idx="504">
                  <c:v>280.43631548190643</c:v>
                </c:pt>
                <c:pt idx="505">
                  <c:v>280.43951612266488</c:v>
                </c:pt>
                <c:pt idx="506">
                  <c:v>280.44273183413162</c:v>
                </c:pt>
                <c:pt idx="507">
                  <c:v>280.445962650833</c:v>
                </c:pt>
                <c:pt idx="508">
                  <c:v>280.44920860729536</c:v>
                </c:pt>
                <c:pt idx="509">
                  <c:v>280.45246973804495</c:v>
                </c:pt>
                <c:pt idx="510">
                  <c:v>280.45574607760818</c:v>
                </c:pt>
                <c:pt idx="511">
                  <c:v>280.45903766051129</c:v>
                </c:pt>
                <c:pt idx="512">
                  <c:v>280.46234452128061</c:v>
                </c:pt>
                <c:pt idx="513">
                  <c:v>280.46566669444252</c:v>
                </c:pt>
                <c:pt idx="514">
                  <c:v>280.4690042145233</c:v>
                </c:pt>
                <c:pt idx="515">
                  <c:v>280.47235711604924</c:v>
                </c:pt>
                <c:pt idx="516">
                  <c:v>280.4757254335467</c:v>
                </c:pt>
                <c:pt idx="517">
                  <c:v>280.47910920154203</c:v>
                </c:pt>
                <c:pt idx="518">
                  <c:v>280.48250845456147</c:v>
                </c:pt>
                <c:pt idx="519">
                  <c:v>280.48592322713137</c:v>
                </c:pt>
                <c:pt idx="520">
                  <c:v>280.48935355377807</c:v>
                </c:pt>
                <c:pt idx="521">
                  <c:v>280.49279946902789</c:v>
                </c:pt>
                <c:pt idx="522">
                  <c:v>280.49626100740716</c:v>
                </c:pt>
                <c:pt idx="523">
                  <c:v>280.49973820344218</c:v>
                </c:pt>
                <c:pt idx="524">
                  <c:v>280.50323109165919</c:v>
                </c:pt>
                <c:pt idx="525">
                  <c:v>280.50673970658465</c:v>
                </c:pt>
                <c:pt idx="526">
                  <c:v>280.51026408274481</c:v>
                </c:pt>
                <c:pt idx="527">
                  <c:v>280.51380425466601</c:v>
                </c:pt>
                <c:pt idx="528">
                  <c:v>280.51736025687455</c:v>
                </c:pt>
                <c:pt idx="529">
                  <c:v>280.52093212389673</c:v>
                </c:pt>
                <c:pt idx="530">
                  <c:v>280.52451989025889</c:v>
                </c:pt>
                <c:pt idx="531">
                  <c:v>280.52812359048738</c:v>
                </c:pt>
                <c:pt idx="532">
                  <c:v>280.53174325910851</c:v>
                </c:pt>
                <c:pt idx="533">
                  <c:v>280.53537893064856</c:v>
                </c:pt>
                <c:pt idx="534">
                  <c:v>280.53903063963389</c:v>
                </c:pt>
                <c:pt idx="535">
                  <c:v>280.5426984205908</c:v>
                </c:pt>
                <c:pt idx="536">
                  <c:v>280.54638230804562</c:v>
                </c:pt>
                <c:pt idx="537">
                  <c:v>280.55008233652461</c:v>
                </c:pt>
                <c:pt idx="538">
                  <c:v>280.55379854055423</c:v>
                </c:pt>
                <c:pt idx="539">
                  <c:v>280.55753095466065</c:v>
                </c:pt>
                <c:pt idx="540">
                  <c:v>280.56127961337029</c:v>
                </c:pt>
                <c:pt idx="541">
                  <c:v>280.56504455120938</c:v>
                </c:pt>
                <c:pt idx="542">
                  <c:v>280.56882580270434</c:v>
                </c:pt>
                <c:pt idx="543">
                  <c:v>280.57262340238145</c:v>
                </c:pt>
                <c:pt idx="544">
                  <c:v>280.57643738476696</c:v>
                </c:pt>
                <c:pt idx="545">
                  <c:v>280.58026778438733</c:v>
                </c:pt>
                <c:pt idx="546">
                  <c:v>280.58411463576874</c:v>
                </c:pt>
                <c:pt idx="547">
                  <c:v>280.5879779734376</c:v>
                </c:pt>
                <c:pt idx="548">
                  <c:v>280.59185783192021</c:v>
                </c:pt>
                <c:pt idx="549">
                  <c:v>280.59575424574285</c:v>
                </c:pt>
                <c:pt idx="550">
                  <c:v>280.59966724943189</c:v>
                </c:pt>
                <c:pt idx="551">
                  <c:v>280.60359687751361</c:v>
                </c:pt>
                <c:pt idx="552">
                  <c:v>280.60754316451437</c:v>
                </c:pt>
                <c:pt idx="553">
                  <c:v>280.61150614496046</c:v>
                </c:pt>
                <c:pt idx="554">
                  <c:v>280.61548585337823</c:v>
                </c:pt>
                <c:pt idx="555">
                  <c:v>280.61948232429398</c:v>
                </c:pt>
                <c:pt idx="556">
                  <c:v>280.62349559223401</c:v>
                </c:pt>
                <c:pt idx="557">
                  <c:v>280.62752569172466</c:v>
                </c:pt>
                <c:pt idx="558">
                  <c:v>280.63157265729222</c:v>
                </c:pt>
                <c:pt idx="559">
                  <c:v>280.63563652346306</c:v>
                </c:pt>
                <c:pt idx="560">
                  <c:v>280.63971732476347</c:v>
                </c:pt>
                <c:pt idx="561">
                  <c:v>280.64381509571979</c:v>
                </c:pt>
                <c:pt idx="562">
                  <c:v>280.64792987085832</c:v>
                </c:pt>
                <c:pt idx="563">
                  <c:v>280.65206168470542</c:v>
                </c:pt>
                <c:pt idx="564">
                  <c:v>280.65621057178731</c:v>
                </c:pt>
                <c:pt idx="565">
                  <c:v>280.66037656663042</c:v>
                </c:pt>
                <c:pt idx="566">
                  <c:v>280.66455970376097</c:v>
                </c:pt>
                <c:pt idx="567">
                  <c:v>280.66876001770538</c:v>
                </c:pt>
                <c:pt idx="568">
                  <c:v>280.67297754298994</c:v>
                </c:pt>
                <c:pt idx="569">
                  <c:v>280.67721231414095</c:v>
                </c:pt>
                <c:pt idx="570">
                  <c:v>280.68146436568469</c:v>
                </c:pt>
                <c:pt idx="571">
                  <c:v>280.68573373214758</c:v>
                </c:pt>
                <c:pt idx="572">
                  <c:v>280.69002044805586</c:v>
                </c:pt>
                <c:pt idx="573">
                  <c:v>280.69432454793588</c:v>
                </c:pt>
                <c:pt idx="574">
                  <c:v>280.69864606631393</c:v>
                </c:pt>
                <c:pt idx="575">
                  <c:v>280.70298503771636</c:v>
                </c:pt>
                <c:pt idx="576">
                  <c:v>280.70734149666947</c:v>
                </c:pt>
                <c:pt idx="577">
                  <c:v>280.71171547769961</c:v>
                </c:pt>
                <c:pt idx="578">
                  <c:v>280.71610701533308</c:v>
                </c:pt>
                <c:pt idx="579">
                  <c:v>280.72051614409617</c:v>
                </c:pt>
                <c:pt idx="580">
                  <c:v>280.72494289851528</c:v>
                </c:pt>
                <c:pt idx="581">
                  <c:v>280.72938731311666</c:v>
                </c:pt>
                <c:pt idx="582">
                  <c:v>280.73384942242666</c:v>
                </c:pt>
                <c:pt idx="583">
                  <c:v>280.73832926097157</c:v>
                </c:pt>
                <c:pt idx="584">
                  <c:v>280.74282686327774</c:v>
                </c:pt>
                <c:pt idx="585">
                  <c:v>280.74734226387147</c:v>
                </c:pt>
                <c:pt idx="586">
                  <c:v>280.75187549727912</c:v>
                </c:pt>
                <c:pt idx="587">
                  <c:v>280.75642659802691</c:v>
                </c:pt>
                <c:pt idx="588">
                  <c:v>280.76099560064131</c:v>
                </c:pt>
                <c:pt idx="589">
                  <c:v>280.76558253964851</c:v>
                </c:pt>
                <c:pt idx="590">
                  <c:v>280.77018744957491</c:v>
                </c:pt>
                <c:pt idx="591">
                  <c:v>280.77481036494675</c:v>
                </c:pt>
                <c:pt idx="592">
                  <c:v>280.77945132029043</c:v>
                </c:pt>
                <c:pt idx="593">
                  <c:v>280.78411035013221</c:v>
                </c:pt>
                <c:pt idx="594">
                  <c:v>280.78878748899848</c:v>
                </c:pt>
                <c:pt idx="595">
                  <c:v>280.79348277141548</c:v>
                </c:pt>
                <c:pt idx="596">
                  <c:v>280.79819623190957</c:v>
                </c:pt>
                <c:pt idx="597">
                  <c:v>280.8029279050071</c:v>
                </c:pt>
                <c:pt idx="598">
                  <c:v>280.80767782523429</c:v>
                </c:pt>
                <c:pt idx="599">
                  <c:v>280.81244602711757</c:v>
                </c:pt>
                <c:pt idx="600">
                  <c:v>280.81723254518323</c:v>
                </c:pt>
                <c:pt idx="601">
                  <c:v>280.82203741395756</c:v>
                </c:pt>
                <c:pt idx="602">
                  <c:v>280.82686066796686</c:v>
                </c:pt>
                <c:pt idx="603">
                  <c:v>280.83170234173753</c:v>
                </c:pt>
                <c:pt idx="604">
                  <c:v>280.83656246979581</c:v>
                </c:pt>
                <c:pt idx="605">
                  <c:v>280.84144108666806</c:v>
                </c:pt>
                <c:pt idx="606">
                  <c:v>280.84633822688062</c:v>
                </c:pt>
                <c:pt idx="607">
                  <c:v>280.85125392495974</c:v>
                </c:pt>
                <c:pt idx="608">
                  <c:v>280.85618821543181</c:v>
                </c:pt>
                <c:pt idx="609">
                  <c:v>280.86114113282309</c:v>
                </c:pt>
                <c:pt idx="610">
                  <c:v>280.86611271165998</c:v>
                </c:pt>
                <c:pt idx="611">
                  <c:v>280.87110298646871</c:v>
                </c:pt>
                <c:pt idx="612">
                  <c:v>280.87611199177564</c:v>
                </c:pt>
                <c:pt idx="613">
                  <c:v>280.88113976210713</c:v>
                </c:pt>
                <c:pt idx="614">
                  <c:v>280.88618633198945</c:v>
                </c:pt>
                <c:pt idx="615">
                  <c:v>280.89125173594891</c:v>
                </c:pt>
                <c:pt idx="616">
                  <c:v>280.89633600851187</c:v>
                </c:pt>
                <c:pt idx="617">
                  <c:v>280.90143918420461</c:v>
                </c:pt>
                <c:pt idx="618">
                  <c:v>280.90656129755348</c:v>
                </c:pt>
                <c:pt idx="619">
                  <c:v>280.91170238308479</c:v>
                </c:pt>
                <c:pt idx="620">
                  <c:v>280.91686247532482</c:v>
                </c:pt>
                <c:pt idx="621">
                  <c:v>280.92204160879999</c:v>
                </c:pt>
                <c:pt idx="622">
                  <c:v>280.92723981803653</c:v>
                </c:pt>
                <c:pt idx="623">
                  <c:v>280.93245713756079</c:v>
                </c:pt>
                <c:pt idx="624">
                  <c:v>280.93769360189907</c:v>
                </c:pt>
                <c:pt idx="625">
                  <c:v>280.94294924557772</c:v>
                </c:pt>
                <c:pt idx="626">
                  <c:v>280.94822410312304</c:v>
                </c:pt>
                <c:pt idx="627">
                  <c:v>280.95351820906137</c:v>
                </c:pt>
                <c:pt idx="628">
                  <c:v>280.95883159791902</c:v>
                </c:pt>
                <c:pt idx="629">
                  <c:v>280.96416430422227</c:v>
                </c:pt>
                <c:pt idx="630">
                  <c:v>280.96951636249753</c:v>
                </c:pt>
                <c:pt idx="631">
                  <c:v>280.97488780727105</c:v>
                </c:pt>
                <c:pt idx="632">
                  <c:v>280.98027867306911</c:v>
                </c:pt>
                <c:pt idx="633">
                  <c:v>280.98568899441813</c:v>
                </c:pt>
                <c:pt idx="634">
                  <c:v>280.99111880584439</c:v>
                </c:pt>
                <c:pt idx="635">
                  <c:v>280.99656814187421</c:v>
                </c:pt>
                <c:pt idx="636">
                  <c:v>281.00203703703386</c:v>
                </c:pt>
                <c:pt idx="637">
                  <c:v>281.00752552584976</c:v>
                </c:pt>
                <c:pt idx="638">
                  <c:v>281.01303364284814</c:v>
                </c:pt>
                <c:pt idx="639">
                  <c:v>281.01856142255536</c:v>
                </c:pt>
                <c:pt idx="640">
                  <c:v>281.02410889949772</c:v>
                </c:pt>
                <c:pt idx="641">
                  <c:v>281.02967610820156</c:v>
                </c:pt>
                <c:pt idx="642">
                  <c:v>281.03526308319317</c:v>
                </c:pt>
                <c:pt idx="643">
                  <c:v>281.04086985899892</c:v>
                </c:pt>
                <c:pt idx="644">
                  <c:v>281.04649647014509</c:v>
                </c:pt>
                <c:pt idx="645">
                  <c:v>281.05214295115803</c:v>
                </c:pt>
                <c:pt idx="646">
                  <c:v>281.05780933656399</c:v>
                </c:pt>
                <c:pt idx="647">
                  <c:v>281.06349566088943</c:v>
                </c:pt>
                <c:pt idx="648">
                  <c:v>281.06920195866053</c:v>
                </c:pt>
                <c:pt idx="649">
                  <c:v>281.07492826440364</c:v>
                </c:pt>
                <c:pt idx="650">
                  <c:v>281.08067461264511</c:v>
                </c:pt>
                <c:pt idx="651">
                  <c:v>281.08644103791124</c:v>
                </c:pt>
                <c:pt idx="652">
                  <c:v>281.09222757472838</c:v>
                </c:pt>
                <c:pt idx="653">
                  <c:v>281.09803425762283</c:v>
                </c:pt>
                <c:pt idx="654">
                  <c:v>281.10386112112087</c:v>
                </c:pt>
                <c:pt idx="655">
                  <c:v>281.10970819974892</c:v>
                </c:pt>
                <c:pt idx="656">
                  <c:v>281.11557552803316</c:v>
                </c:pt>
                <c:pt idx="657">
                  <c:v>281.12146314050005</c:v>
                </c:pt>
                <c:pt idx="658">
                  <c:v>281.12737107167584</c:v>
                </c:pt>
                <c:pt idx="659">
                  <c:v>281.13329935608681</c:v>
                </c:pt>
                <c:pt idx="660">
                  <c:v>281.13924802825937</c:v>
                </c:pt>
                <c:pt idx="661">
                  <c:v>281.14521712271977</c:v>
                </c:pt>
                <c:pt idx="662">
                  <c:v>281.15120667399441</c:v>
                </c:pt>
                <c:pt idx="663">
                  <c:v>281.15721671660953</c:v>
                </c:pt>
                <c:pt idx="664">
                  <c:v>281.16324728509142</c:v>
                </c:pt>
                <c:pt idx="665">
                  <c:v>281.16929841396649</c:v>
                </c:pt>
                <c:pt idx="666">
                  <c:v>281.17537013776104</c:v>
                </c:pt>
                <c:pt idx="667">
                  <c:v>281.18146249100135</c:v>
                </c:pt>
                <c:pt idx="668">
                  <c:v>281.1875755082138</c:v>
                </c:pt>
                <c:pt idx="669">
                  <c:v>281.19370922392466</c:v>
                </c:pt>
                <c:pt idx="670">
                  <c:v>281.19986367266023</c:v>
                </c:pt>
                <c:pt idx="671">
                  <c:v>281.20603888894692</c:v>
                </c:pt>
                <c:pt idx="672">
                  <c:v>281.21223490731097</c:v>
                </c:pt>
                <c:pt idx="673">
                  <c:v>281.21845176227868</c:v>
                </c:pt>
                <c:pt idx="674">
                  <c:v>281.22468948837644</c:v>
                </c:pt>
                <c:pt idx="675">
                  <c:v>281.23094812013056</c:v>
                </c:pt>
                <c:pt idx="676">
                  <c:v>281.23722769206734</c:v>
                </c:pt>
                <c:pt idx="677">
                  <c:v>281.24352823871305</c:v>
                </c:pt>
                <c:pt idx="678">
                  <c:v>281.24984979459413</c:v>
                </c:pt>
                <c:pt idx="679">
                  <c:v>281.25619239423679</c:v>
                </c:pt>
                <c:pt idx="680">
                  <c:v>281.2625560721674</c:v>
                </c:pt>
                <c:pt idx="681">
                  <c:v>281.2689408629123</c:v>
                </c:pt>
                <c:pt idx="682">
                  <c:v>281.27534680099774</c:v>
                </c:pt>
                <c:pt idx="683">
                  <c:v>281.28177392095006</c:v>
                </c:pt>
                <c:pt idx="684">
                  <c:v>281.28822225729562</c:v>
                </c:pt>
                <c:pt idx="685">
                  <c:v>281.29469184456076</c:v>
                </c:pt>
                <c:pt idx="686">
                  <c:v>281.30118271727173</c:v>
                </c:pt>
                <c:pt idx="687">
                  <c:v>281.30769490995488</c:v>
                </c:pt>
                <c:pt idx="688">
                  <c:v>281.31422845713649</c:v>
                </c:pt>
                <c:pt idx="689">
                  <c:v>281.32078339334294</c:v>
                </c:pt>
                <c:pt idx="690">
                  <c:v>281.32735975310055</c:v>
                </c:pt>
                <c:pt idx="691">
                  <c:v>281.33395757093558</c:v>
                </c:pt>
                <c:pt idx="692">
                  <c:v>281.34057688137443</c:v>
                </c:pt>
                <c:pt idx="693">
                  <c:v>281.34721771894334</c:v>
                </c:pt>
                <c:pt idx="694">
                  <c:v>281.35388011816866</c:v>
                </c:pt>
                <c:pt idx="695">
                  <c:v>281.36056411357674</c:v>
                </c:pt>
                <c:pt idx="696">
                  <c:v>281.36726973969388</c:v>
                </c:pt>
                <c:pt idx="697">
                  <c:v>281.37399703104637</c:v>
                </c:pt>
                <c:pt idx="698">
                  <c:v>281.38074602216057</c:v>
                </c:pt>
                <c:pt idx="699">
                  <c:v>281.38751674756281</c:v>
                </c:pt>
                <c:pt idx="700">
                  <c:v>281.39430924177935</c:v>
                </c:pt>
                <c:pt idx="701">
                  <c:v>281.40112353933654</c:v>
                </c:pt>
                <c:pt idx="702">
                  <c:v>281.40795967476072</c:v>
                </c:pt>
                <c:pt idx="703">
                  <c:v>281.41481768257819</c:v>
                </c:pt>
                <c:pt idx="704">
                  <c:v>281.42169759731524</c:v>
                </c:pt>
                <c:pt idx="705">
                  <c:v>281.42859945349829</c:v>
                </c:pt>
                <c:pt idx="706">
                  <c:v>281.43552328565352</c:v>
                </c:pt>
                <c:pt idx="707">
                  <c:v>281.44246912830738</c:v>
                </c:pt>
                <c:pt idx="708">
                  <c:v>281.44943701598612</c:v>
                </c:pt>
                <c:pt idx="709">
                  <c:v>281.45642698321603</c:v>
                </c:pt>
                <c:pt idx="710">
                  <c:v>281.46343906452353</c:v>
                </c:pt>
                <c:pt idx="711">
                  <c:v>281.47047329443484</c:v>
                </c:pt>
                <c:pt idx="712">
                  <c:v>281.47752970747632</c:v>
                </c:pt>
                <c:pt idx="713">
                  <c:v>281.48460833817427</c:v>
                </c:pt>
                <c:pt idx="714">
                  <c:v>281.49170922105509</c:v>
                </c:pt>
                <c:pt idx="715">
                  <c:v>281.49883239064502</c:v>
                </c:pt>
                <c:pt idx="716">
                  <c:v>281.50597788147036</c:v>
                </c:pt>
                <c:pt idx="717">
                  <c:v>281.51314572805751</c:v>
                </c:pt>
                <c:pt idx="718">
                  <c:v>281.52033596493271</c:v>
                </c:pt>
                <c:pt idx="719">
                  <c:v>281.52754862662238</c:v>
                </c:pt>
                <c:pt idx="720">
                  <c:v>281.53478374765274</c:v>
                </c:pt>
                <c:pt idx="721">
                  <c:v>281.54204136255015</c:v>
                </c:pt>
                <c:pt idx="722">
                  <c:v>281.54932150584091</c:v>
                </c:pt>
                <c:pt idx="723">
                  <c:v>281.55662421205136</c:v>
                </c:pt>
                <c:pt idx="724">
                  <c:v>281.56394951570786</c:v>
                </c:pt>
                <c:pt idx="725">
                  <c:v>281.57129745133665</c:v>
                </c:pt>
                <c:pt idx="726">
                  <c:v>281.57866805346407</c:v>
                </c:pt>
                <c:pt idx="727">
                  <c:v>281.58606135661648</c:v>
                </c:pt>
                <c:pt idx="728">
                  <c:v>281.59347739532018</c:v>
                </c:pt>
                <c:pt idx="729">
                  <c:v>281.60091620410145</c:v>
                </c:pt>
                <c:pt idx="730">
                  <c:v>281.60837781748671</c:v>
                </c:pt>
                <c:pt idx="731">
                  <c:v>281.61586227000214</c:v>
                </c:pt>
                <c:pt idx="732">
                  <c:v>281.6233695961742</c:v>
                </c:pt>
                <c:pt idx="733">
                  <c:v>281.63089983052913</c:v>
                </c:pt>
                <c:pt idx="734">
                  <c:v>281.63845300759323</c:v>
                </c:pt>
                <c:pt idx="735">
                  <c:v>281.6460291618929</c:v>
                </c:pt>
                <c:pt idx="736">
                  <c:v>281.65362832795438</c:v>
                </c:pt>
                <c:pt idx="737">
                  <c:v>281.66125054030402</c:v>
                </c:pt>
                <c:pt idx="738">
                  <c:v>281.66889583346813</c:v>
                </c:pt>
                <c:pt idx="739">
                  <c:v>281.6765642419731</c:v>
                </c:pt>
                <c:pt idx="740">
                  <c:v>281.68425580034511</c:v>
                </c:pt>
                <c:pt idx="741">
                  <c:v>281.69197054311064</c:v>
                </c:pt>
                <c:pt idx="742">
                  <c:v>281.69970850479586</c:v>
                </c:pt>
                <c:pt idx="743">
                  <c:v>281.70746971992719</c:v>
                </c:pt>
                <c:pt idx="744">
                  <c:v>281.71525422303097</c:v>
                </c:pt>
                <c:pt idx="745">
                  <c:v>281.72306204863338</c:v>
                </c:pt>
                <c:pt idx="746">
                  <c:v>281.73089323126089</c:v>
                </c:pt>
                <c:pt idx="747">
                  <c:v>281.73874780543974</c:v>
                </c:pt>
                <c:pt idx="748">
                  <c:v>281.74662580569628</c:v>
                </c:pt>
                <c:pt idx="749">
                  <c:v>281.75452726655681</c:v>
                </c:pt>
                <c:pt idx="750">
                  <c:v>281.76245222254767</c:v>
                </c:pt>
                <c:pt idx="751">
                  <c:v>281.77040070819515</c:v>
                </c:pt>
                <c:pt idx="752">
                  <c:v>281.77837275802563</c:v>
                </c:pt>
                <c:pt idx="753">
                  <c:v>281.78636840656537</c:v>
                </c:pt>
                <c:pt idx="754">
                  <c:v>281.79438768834069</c:v>
                </c:pt>
                <c:pt idx="755">
                  <c:v>281.80243063787793</c:v>
                </c:pt>
                <c:pt idx="756">
                  <c:v>281.81049728970339</c:v>
                </c:pt>
                <c:pt idx="757">
                  <c:v>281.81858767834342</c:v>
                </c:pt>
                <c:pt idx="758">
                  <c:v>281.82670183832437</c:v>
                </c:pt>
                <c:pt idx="759">
                  <c:v>281.83483980417247</c:v>
                </c:pt>
                <c:pt idx="760">
                  <c:v>281.84300161041409</c:v>
                </c:pt>
                <c:pt idx="761">
                  <c:v>281.85118729157557</c:v>
                </c:pt>
                <c:pt idx="762">
                  <c:v>281.85939688218315</c:v>
                </c:pt>
                <c:pt idx="763">
                  <c:v>281.86763041676323</c:v>
                </c:pt>
                <c:pt idx="764">
                  <c:v>281.87588792984212</c:v>
                </c:pt>
                <c:pt idx="765">
                  <c:v>281.88416945594611</c:v>
                </c:pt>
                <c:pt idx="766">
                  <c:v>281.89247502960154</c:v>
                </c:pt>
                <c:pt idx="767">
                  <c:v>281.90080468533472</c:v>
                </c:pt>
                <c:pt idx="768">
                  <c:v>281.90915845767199</c:v>
                </c:pt>
                <c:pt idx="769">
                  <c:v>281.91753638113966</c:v>
                </c:pt>
                <c:pt idx="770">
                  <c:v>281.925938490264</c:v>
                </c:pt>
                <c:pt idx="771">
                  <c:v>281.93436481957139</c:v>
                </c:pt>
                <c:pt idx="772">
                  <c:v>281.94281540358816</c:v>
                </c:pt>
                <c:pt idx="773">
                  <c:v>281.95129027684055</c:v>
                </c:pt>
                <c:pt idx="774">
                  <c:v>281.95978947385498</c:v>
                </c:pt>
                <c:pt idx="775">
                  <c:v>281.96831302915768</c:v>
                </c:pt>
                <c:pt idx="776">
                  <c:v>281.97686097727507</c:v>
                </c:pt>
                <c:pt idx="777">
                  <c:v>281.98543335273337</c:v>
                </c:pt>
                <c:pt idx="778">
                  <c:v>281.99403019005894</c:v>
                </c:pt>
                <c:pt idx="779">
                  <c:v>282.00265152377813</c:v>
                </c:pt>
                <c:pt idx="780">
                  <c:v>282.01129738841718</c:v>
                </c:pt>
                <c:pt idx="781">
                  <c:v>282.01996781850249</c:v>
                </c:pt>
                <c:pt idx="782">
                  <c:v>282.02866284856032</c:v>
                </c:pt>
                <c:pt idx="783">
                  <c:v>282.03738251311705</c:v>
                </c:pt>
                <c:pt idx="784">
                  <c:v>282.04612684669894</c:v>
                </c:pt>
                <c:pt idx="785">
                  <c:v>282.05489588383239</c:v>
                </c:pt>
                <c:pt idx="786">
                  <c:v>282.06368965904358</c:v>
                </c:pt>
                <c:pt idx="787">
                  <c:v>282.07250820685897</c:v>
                </c:pt>
                <c:pt idx="788">
                  <c:v>282.08135156180487</c:v>
                </c:pt>
                <c:pt idx="789">
                  <c:v>282.0902197584075</c:v>
                </c:pt>
                <c:pt idx="790">
                  <c:v>282.09911283119322</c:v>
                </c:pt>
                <c:pt idx="791">
                  <c:v>282.10803081468839</c:v>
                </c:pt>
                <c:pt idx="792">
                  <c:v>282.11697374341935</c:v>
                </c:pt>
                <c:pt idx="793">
                  <c:v>282.12594165191234</c:v>
                </c:pt>
                <c:pt idx="794">
                  <c:v>282.13493457469372</c:v>
                </c:pt>
                <c:pt idx="795">
                  <c:v>282.14395254628977</c:v>
                </c:pt>
                <c:pt idx="796">
                  <c:v>282.15299560122685</c:v>
                </c:pt>
                <c:pt idx="797">
                  <c:v>282.16206377403131</c:v>
                </c:pt>
                <c:pt idx="798">
                  <c:v>282.17115709922945</c:v>
                </c:pt>
                <c:pt idx="799">
                  <c:v>282.18027561134755</c:v>
                </c:pt>
                <c:pt idx="800">
                  <c:v>282.18941934491193</c:v>
                </c:pt>
                <c:pt idx="801">
                  <c:v>282.19858833444897</c:v>
                </c:pt>
                <c:pt idx="802">
                  <c:v>282.20778261448493</c:v>
                </c:pt>
                <c:pt idx="803">
                  <c:v>282.21700221954615</c:v>
                </c:pt>
                <c:pt idx="804">
                  <c:v>282.22624718415892</c:v>
                </c:pt>
                <c:pt idx="805">
                  <c:v>282.23551754284966</c:v>
                </c:pt>
                <c:pt idx="806">
                  <c:v>282.24481333014455</c:v>
                </c:pt>
                <c:pt idx="807">
                  <c:v>282.25413458057005</c:v>
                </c:pt>
                <c:pt idx="808">
                  <c:v>282.2634813286524</c:v>
                </c:pt>
                <c:pt idx="809">
                  <c:v>282.2728536089179</c:v>
                </c:pt>
                <c:pt idx="810">
                  <c:v>282.28225145589289</c:v>
                </c:pt>
                <c:pt idx="811">
                  <c:v>282.29167490410373</c:v>
                </c:pt>
                <c:pt idx="812">
                  <c:v>282.30112398807671</c:v>
                </c:pt>
                <c:pt idx="813">
                  <c:v>282.31059874233813</c:v>
                </c:pt>
                <c:pt idx="814">
                  <c:v>282.32009920141439</c:v>
                </c:pt>
                <c:pt idx="815">
                  <c:v>282.32962539983168</c:v>
                </c:pt>
                <c:pt idx="816">
                  <c:v>282.33917737211641</c:v>
                </c:pt>
                <c:pt idx="817">
                  <c:v>282.34875515279487</c:v>
                </c:pt>
                <c:pt idx="818">
                  <c:v>282.3583587763934</c:v>
                </c:pt>
                <c:pt idx="819">
                  <c:v>282.36798827743831</c:v>
                </c:pt>
                <c:pt idx="820">
                  <c:v>282.3776436904559</c:v>
                </c:pt>
                <c:pt idx="821">
                  <c:v>282.3873250499725</c:v>
                </c:pt>
                <c:pt idx="822">
                  <c:v>282.39703239051448</c:v>
                </c:pt>
                <c:pt idx="823">
                  <c:v>282.40676574660807</c:v>
                </c:pt>
                <c:pt idx="824">
                  <c:v>282.41652515277968</c:v>
                </c:pt>
                <c:pt idx="825">
                  <c:v>282.42631064355555</c:v>
                </c:pt>
                <c:pt idx="826">
                  <c:v>282.43612225346203</c:v>
                </c:pt>
                <c:pt idx="827">
                  <c:v>282.44596001702547</c:v>
                </c:pt>
                <c:pt idx="828">
                  <c:v>282.45582396877217</c:v>
                </c:pt>
                <c:pt idx="829">
                  <c:v>282.46571414322841</c:v>
                </c:pt>
                <c:pt idx="830">
                  <c:v>282.47563057492056</c:v>
                </c:pt>
                <c:pt idx="831">
                  <c:v>282.48557329837496</c:v>
                </c:pt>
                <c:pt idx="832">
                  <c:v>282.49554234811785</c:v>
                </c:pt>
                <c:pt idx="833">
                  <c:v>282.50553775867559</c:v>
                </c:pt>
                <c:pt idx="834">
                  <c:v>282.51555956457452</c:v>
                </c:pt>
                <c:pt idx="835">
                  <c:v>282.52560780034099</c:v>
                </c:pt>
                <c:pt idx="836">
                  <c:v>282.5356825005012</c:v>
                </c:pt>
                <c:pt idx="837">
                  <c:v>282.54578369958159</c:v>
                </c:pt>
                <c:pt idx="838">
                  <c:v>282.55591143210836</c:v>
                </c:pt>
                <c:pt idx="839">
                  <c:v>282.56606573260797</c:v>
                </c:pt>
                <c:pt idx="840">
                  <c:v>282.57624663560665</c:v>
                </c:pt>
                <c:pt idx="841">
                  <c:v>282.58645417563076</c:v>
                </c:pt>
                <c:pt idx="842">
                  <c:v>282.5966883872066</c:v>
                </c:pt>
                <c:pt idx="843">
                  <c:v>282.60694930486045</c:v>
                </c:pt>
                <c:pt idx="844">
                  <c:v>282.61723696311867</c:v>
                </c:pt>
                <c:pt idx="845">
                  <c:v>282.62755139650761</c:v>
                </c:pt>
                <c:pt idx="846">
                  <c:v>282.63789263955357</c:v>
                </c:pt>
                <c:pt idx="847">
                  <c:v>282.64826072678284</c:v>
                </c:pt>
                <c:pt idx="848">
                  <c:v>282.65865569272177</c:v>
                </c:pt>
                <c:pt idx="849">
                  <c:v>282.66907757189665</c:v>
                </c:pt>
                <c:pt idx="850">
                  <c:v>282.67952639883379</c:v>
                </c:pt>
                <c:pt idx="851">
                  <c:v>282.69000220805958</c:v>
                </c:pt>
                <c:pt idx="852">
                  <c:v>282.70050503410033</c:v>
                </c:pt>
                <c:pt idx="853">
                  <c:v>282.71103491148227</c:v>
                </c:pt>
                <c:pt idx="854">
                  <c:v>282.72159187473181</c:v>
                </c:pt>
                <c:pt idx="855">
                  <c:v>282.73217595837519</c:v>
                </c:pt>
                <c:pt idx="856">
                  <c:v>282.74278719693882</c:v>
                </c:pt>
                <c:pt idx="857">
                  <c:v>282.75342562494893</c:v>
                </c:pt>
                <c:pt idx="858">
                  <c:v>282.76409127693194</c:v>
                </c:pt>
                <c:pt idx="859">
                  <c:v>282.77478418741413</c:v>
                </c:pt>
                <c:pt idx="860">
                  <c:v>282.78550439092174</c:v>
                </c:pt>
                <c:pt idx="861">
                  <c:v>282.7962519219812</c:v>
                </c:pt>
                <c:pt idx="862">
                  <c:v>282.80702681511877</c:v>
                </c:pt>
                <c:pt idx="863">
                  <c:v>282.81782910486078</c:v>
                </c:pt>
                <c:pt idx="864">
                  <c:v>282.82865882573356</c:v>
                </c:pt>
                <c:pt idx="865">
                  <c:v>282.8395160122634</c:v>
                </c:pt>
                <c:pt idx="866">
                  <c:v>282.85040069897667</c:v>
                </c:pt>
                <c:pt idx="867">
                  <c:v>282.86131292039966</c:v>
                </c:pt>
                <c:pt idx="868">
                  <c:v>282.87225271105871</c:v>
                </c:pt>
                <c:pt idx="869">
                  <c:v>282.88322010548006</c:v>
                </c:pt>
                <c:pt idx="870">
                  <c:v>282.89421513819013</c:v>
                </c:pt>
                <c:pt idx="871">
                  <c:v>282.90523784371521</c:v>
                </c:pt>
                <c:pt idx="872">
                  <c:v>282.91628825658159</c:v>
                </c:pt>
                <c:pt idx="873">
                  <c:v>282.92736641131563</c:v>
                </c:pt>
                <c:pt idx="874">
                  <c:v>282.93847234244367</c:v>
                </c:pt>
                <c:pt idx="875">
                  <c:v>282.9496060844919</c:v>
                </c:pt>
                <c:pt idx="876">
                  <c:v>282.96076767198679</c:v>
                </c:pt>
                <c:pt idx="877">
                  <c:v>282.97195713945462</c:v>
                </c:pt>
                <c:pt idx="878">
                  <c:v>282.98317452142163</c:v>
                </c:pt>
                <c:pt idx="879">
                  <c:v>282.99441985241424</c:v>
                </c:pt>
                <c:pt idx="880">
                  <c:v>283.00569316695874</c:v>
                </c:pt>
                <c:pt idx="881">
                  <c:v>283.01699449958141</c:v>
                </c:pt>
                <c:pt idx="882">
                  <c:v>283.02832388480857</c:v>
                </c:pt>
                <c:pt idx="883">
                  <c:v>283.03968135716661</c:v>
                </c:pt>
                <c:pt idx="884">
                  <c:v>283.05106695118178</c:v>
                </c:pt>
                <c:pt idx="885">
                  <c:v>283.06248070138048</c:v>
                </c:pt>
                <c:pt idx="886">
                  <c:v>283.07392264228895</c:v>
                </c:pt>
                <c:pt idx="887">
                  <c:v>283.08539280843348</c:v>
                </c:pt>
                <c:pt idx="888">
                  <c:v>283.09689123434055</c:v>
                </c:pt>
                <c:pt idx="889">
                  <c:v>283.10841795453626</c:v>
                </c:pt>
                <c:pt idx="890">
                  <c:v>283.11997300354716</c:v>
                </c:pt>
                <c:pt idx="891">
                  <c:v>283.13155641589935</c:v>
                </c:pt>
                <c:pt idx="892">
                  <c:v>283.14316822611931</c:v>
                </c:pt>
                <c:pt idx="893">
                  <c:v>283.15480846873334</c:v>
                </c:pt>
                <c:pt idx="894">
                  <c:v>283.16647717826766</c:v>
                </c:pt>
                <c:pt idx="895">
                  <c:v>283.17817438924868</c:v>
                </c:pt>
                <c:pt idx="896">
                  <c:v>283.18990013620271</c:v>
                </c:pt>
                <c:pt idx="897">
                  <c:v>283.20165445365603</c:v>
                </c:pt>
                <c:pt idx="898">
                  <c:v>283.213437376135</c:v>
                </c:pt>
                <c:pt idx="899">
                  <c:v>283.22524893816592</c:v>
                </c:pt>
                <c:pt idx="900">
                  <c:v>283.23708917427513</c:v>
                </c:pt>
                <c:pt idx="901">
                  <c:v>283.24895811898892</c:v>
                </c:pt>
                <c:pt idx="902">
                  <c:v>283.2608558068336</c:v>
                </c:pt>
                <c:pt idx="903">
                  <c:v>283.27278227233552</c:v>
                </c:pt>
                <c:pt idx="904">
                  <c:v>283.28473755002102</c:v>
                </c:pt>
                <c:pt idx="905">
                  <c:v>283.29672167441635</c:v>
                </c:pt>
                <c:pt idx="906">
                  <c:v>283.30873468004791</c:v>
                </c:pt>
                <c:pt idx="907">
                  <c:v>283.32077660144193</c:v>
                </c:pt>
                <c:pt idx="908">
                  <c:v>283.33284747312484</c:v>
                </c:pt>
                <c:pt idx="909">
                  <c:v>283.34494732962287</c:v>
                </c:pt>
                <c:pt idx="910">
                  <c:v>283.35707620546236</c:v>
                </c:pt>
                <c:pt idx="911">
                  <c:v>283.36923413516962</c:v>
                </c:pt>
                <c:pt idx="912">
                  <c:v>283.38142115327105</c:v>
                </c:pt>
                <c:pt idx="913">
                  <c:v>283.39363729429289</c:v>
                </c:pt>
                <c:pt idx="914">
                  <c:v>283.40588259276143</c:v>
                </c:pt>
                <c:pt idx="915">
                  <c:v>283.41815708320308</c:v>
                </c:pt>
                <c:pt idx="916">
                  <c:v>283.43046080014409</c:v>
                </c:pt>
                <c:pt idx="917">
                  <c:v>283.44279377811085</c:v>
                </c:pt>
                <c:pt idx="918">
                  <c:v>283.45515605162961</c:v>
                </c:pt>
                <c:pt idx="919">
                  <c:v>283.46754765522672</c:v>
                </c:pt>
                <c:pt idx="920">
                  <c:v>283.47996862342853</c:v>
                </c:pt>
                <c:pt idx="921">
                  <c:v>283.49241899076128</c:v>
                </c:pt>
                <c:pt idx="922">
                  <c:v>283.50489879175137</c:v>
                </c:pt>
                <c:pt idx="923">
                  <c:v>283.51740806092505</c:v>
                </c:pt>
                <c:pt idx="924">
                  <c:v>283.52994683280872</c:v>
                </c:pt>
                <c:pt idx="925">
                  <c:v>283.54251514192862</c:v>
                </c:pt>
                <c:pt idx="926">
                  <c:v>283.5551130228111</c:v>
                </c:pt>
                <c:pt idx="927">
                  <c:v>283.56774050998251</c:v>
                </c:pt>
                <c:pt idx="928">
                  <c:v>283.5803976379691</c:v>
                </c:pt>
                <c:pt idx="929">
                  <c:v>283.59308444129726</c:v>
                </c:pt>
                <c:pt idx="930">
                  <c:v>283.6058009544933</c:v>
                </c:pt>
                <c:pt idx="931">
                  <c:v>283.61854721208351</c:v>
                </c:pt>
                <c:pt idx="932">
                  <c:v>283.63132324859424</c:v>
                </c:pt>
                <c:pt idx="933">
                  <c:v>283.64412909855179</c:v>
                </c:pt>
                <c:pt idx="934">
                  <c:v>283.6569647964825</c:v>
                </c:pt>
                <c:pt idx="935">
                  <c:v>283.66983037691261</c:v>
                </c:pt>
                <c:pt idx="936">
                  <c:v>283.68272587436854</c:v>
                </c:pt>
                <c:pt idx="937">
                  <c:v>283.69565132337658</c:v>
                </c:pt>
                <c:pt idx="938">
                  <c:v>283.70860675846302</c:v>
                </c:pt>
                <c:pt idx="939">
                  <c:v>283.72159221415421</c:v>
                </c:pt>
                <c:pt idx="940">
                  <c:v>283.73460772497646</c:v>
                </c:pt>
                <c:pt idx="941">
                  <c:v>283.7476533254561</c:v>
                </c:pt>
                <c:pt idx="942">
                  <c:v>283.76072905011944</c:v>
                </c:pt>
                <c:pt idx="943">
                  <c:v>283.77383493349276</c:v>
                </c:pt>
                <c:pt idx="944">
                  <c:v>283.78697101010243</c:v>
                </c:pt>
                <c:pt idx="945">
                  <c:v>283.8001373144748</c:v>
                </c:pt>
                <c:pt idx="946">
                  <c:v>283.81333388113615</c:v>
                </c:pt>
                <c:pt idx="947">
                  <c:v>283.82656074461278</c:v>
                </c:pt>
                <c:pt idx="948">
                  <c:v>283.83981793943099</c:v>
                </c:pt>
                <c:pt idx="949">
                  <c:v>283.85310550011718</c:v>
                </c:pt>
                <c:pt idx="950">
                  <c:v>283.8664234611976</c:v>
                </c:pt>
                <c:pt idx="951">
                  <c:v>283.87977185719865</c:v>
                </c:pt>
                <c:pt idx="952">
                  <c:v>283.89315072264657</c:v>
                </c:pt>
                <c:pt idx="953">
                  <c:v>283.90656009206765</c:v>
                </c:pt>
                <c:pt idx="954">
                  <c:v>283.91999999998836</c:v>
                </c:pt>
                <c:pt idx="955">
                  <c:v>283.93347048093489</c:v>
                </c:pt>
                <c:pt idx="956">
                  <c:v>283.94697156943357</c:v>
                </c:pt>
                <c:pt idx="957">
                  <c:v>283.96050330001077</c:v>
                </c:pt>
                <c:pt idx="958">
                  <c:v>283.97406570719278</c:v>
                </c:pt>
                <c:pt idx="959">
                  <c:v>283.98765882550589</c:v>
                </c:pt>
                <c:pt idx="960">
                  <c:v>284.00128268947651</c:v>
                </c:pt>
                <c:pt idx="961">
                  <c:v>284.01493733363088</c:v>
                </c:pt>
                <c:pt idx="962">
                  <c:v>284.0286227924953</c:v>
                </c:pt>
                <c:pt idx="963">
                  <c:v>284.04233910059622</c:v>
                </c:pt>
                <c:pt idx="964">
                  <c:v>284.05608629245984</c:v>
                </c:pt>
                <c:pt idx="965">
                  <c:v>284.0698644026125</c:v>
                </c:pt>
                <c:pt idx="966">
                  <c:v>284.08367346558049</c:v>
                </c:pt>
                <c:pt idx="967">
                  <c:v>284.09751351589023</c:v>
                </c:pt>
                <c:pt idx="968">
                  <c:v>284.11138458806801</c:v>
                </c:pt>
                <c:pt idx="969">
                  <c:v>284.12528671664006</c:v>
                </c:pt>
                <c:pt idx="970">
                  <c:v>284.1392199361328</c:v>
                </c:pt>
                <c:pt idx="971">
                  <c:v>284.15318428107247</c:v>
                </c:pt>
                <c:pt idx="972">
                  <c:v>284.16717978598547</c:v>
                </c:pt>
                <c:pt idx="973">
                  <c:v>284.18120648539804</c:v>
                </c:pt>
                <c:pt idx="974">
                  <c:v>284.19526441383658</c:v>
                </c:pt>
                <c:pt idx="975">
                  <c:v>284.20935360582735</c:v>
                </c:pt>
                <c:pt idx="976">
                  <c:v>284.22347409589673</c:v>
                </c:pt>
                <c:pt idx="977">
                  <c:v>284.23762591857093</c:v>
                </c:pt>
                <c:pt idx="978">
                  <c:v>284.25180910837639</c:v>
                </c:pt>
                <c:pt idx="979">
                  <c:v>284.26602369983937</c:v>
                </c:pt>
                <c:pt idx="980">
                  <c:v>284.2802697274862</c:v>
                </c:pt>
                <c:pt idx="981">
                  <c:v>284.29454722584319</c:v>
                </c:pt>
                <c:pt idx="982">
                  <c:v>284.30885622943663</c:v>
                </c:pt>
                <c:pt idx="983">
                  <c:v>284.32319677279293</c:v>
                </c:pt>
                <c:pt idx="984">
                  <c:v>284.33756889043832</c:v>
                </c:pt>
                <c:pt idx="985">
                  <c:v>284.35197261689922</c:v>
                </c:pt>
                <c:pt idx="986">
                  <c:v>284.3664079867018</c:v>
                </c:pt>
                <c:pt idx="987">
                  <c:v>284.38087503437254</c:v>
                </c:pt>
                <c:pt idx="988">
                  <c:v>284.39537379443766</c:v>
                </c:pt>
                <c:pt idx="989">
                  <c:v>284.40990430142347</c:v>
                </c:pt>
                <c:pt idx="990">
                  <c:v>284.42446658985637</c:v>
                </c:pt>
                <c:pt idx="991">
                  <c:v>284.43906069426265</c:v>
                </c:pt>
                <c:pt idx="992">
                  <c:v>284.45368664916856</c:v>
                </c:pt>
                <c:pt idx="993">
                  <c:v>284.4683444891005</c:v>
                </c:pt>
                <c:pt idx="994">
                  <c:v>284.48303424858477</c:v>
                </c:pt>
                <c:pt idx="995">
                  <c:v>284.49775596214766</c:v>
                </c:pt>
                <c:pt idx="996">
                  <c:v>284.51250966431553</c:v>
                </c:pt>
                <c:pt idx="997">
                  <c:v>284.52729538961472</c:v>
                </c:pt>
                <c:pt idx="998">
                  <c:v>284.54211317257148</c:v>
                </c:pt>
                <c:pt idx="999">
                  <c:v>284.55696304771214</c:v>
                </c:pt>
                <c:pt idx="1000">
                  <c:v>284.57184504956308</c:v>
                </c:pt>
                <c:pt idx="1001">
                  <c:v>284.58675921265058</c:v>
                </c:pt>
                <c:pt idx="1002">
                  <c:v>284.60170557150093</c:v>
                </c:pt>
                <c:pt idx="1003">
                  <c:v>284.61668416064049</c:v>
                </c:pt>
                <c:pt idx="1004">
                  <c:v>284.63169501459555</c:v>
                </c:pt>
                <c:pt idx="1005">
                  <c:v>284.64673816789252</c:v>
                </c:pt>
                <c:pt idx="1006">
                  <c:v>284.66181365505759</c:v>
                </c:pt>
                <c:pt idx="1007">
                  <c:v>284.67692151061715</c:v>
                </c:pt>
                <c:pt idx="1008">
                  <c:v>284.69206176909751</c:v>
                </c:pt>
                <c:pt idx="1009">
                  <c:v>284.70723446502501</c:v>
                </c:pt>
                <c:pt idx="1010">
                  <c:v>284.72243963292595</c:v>
                </c:pt>
                <c:pt idx="1011">
                  <c:v>284.73767730732663</c:v>
                </c:pt>
                <c:pt idx="1012">
                  <c:v>284.7529475227534</c:v>
                </c:pt>
                <c:pt idx="1013">
                  <c:v>284.76825031373255</c:v>
                </c:pt>
                <c:pt idx="1014">
                  <c:v>284.78358571479043</c:v>
                </c:pt>
                <c:pt idx="1015">
                  <c:v>284.79895376045334</c:v>
                </c:pt>
                <c:pt idx="1016">
                  <c:v>284.81435448524763</c:v>
                </c:pt>
                <c:pt idx="1017">
                  <c:v>284.8297879236996</c:v>
                </c:pt>
                <c:pt idx="1018">
                  <c:v>284.84525411033553</c:v>
                </c:pt>
                <c:pt idx="1019">
                  <c:v>284.86075307968179</c:v>
                </c:pt>
                <c:pt idx="1020">
                  <c:v>284.87628486626471</c:v>
                </c:pt>
                <c:pt idx="1021">
                  <c:v>284.89184950461055</c:v>
                </c:pt>
                <c:pt idx="1022">
                  <c:v>284.9074470292457</c:v>
                </c:pt>
                <c:pt idx="1023">
                  <c:v>284.92307747469641</c:v>
                </c:pt>
                <c:pt idx="1024">
                  <c:v>284.93874087548909</c:v>
                </c:pt>
                <c:pt idx="1025">
                  <c:v>284.95443726614997</c:v>
                </c:pt>
                <c:pt idx="1026">
                  <c:v>284.9701666812054</c:v>
                </c:pt>
                <c:pt idx="1027">
                  <c:v>284.98592915518168</c:v>
                </c:pt>
                <c:pt idx="1028">
                  <c:v>285.00172472260522</c:v>
                </c:pt>
                <c:pt idx="1029">
                  <c:v>285.01755341800219</c:v>
                </c:pt>
                <c:pt idx="1030">
                  <c:v>285.03341527589907</c:v>
                </c:pt>
                <c:pt idx="1031">
                  <c:v>285.04931033082204</c:v>
                </c:pt>
                <c:pt idx="1032">
                  <c:v>285.0652386172975</c:v>
                </c:pt>
                <c:pt idx="1033">
                  <c:v>285.0812001698518</c:v>
                </c:pt>
                <c:pt idx="1034">
                  <c:v>285.09719502301118</c:v>
                </c:pt>
                <c:pt idx="1035">
                  <c:v>285.11322321130194</c:v>
                </c:pt>
                <c:pt idx="1036">
                  <c:v>285.12928476925055</c:v>
                </c:pt>
                <c:pt idx="1037">
                  <c:v>285.14537973138317</c:v>
                </c:pt>
                <c:pt idx="1038">
                  <c:v>285.16150813222617</c:v>
                </c:pt>
                <c:pt idx="1039">
                  <c:v>285.1776700063059</c:v>
                </c:pt>
                <c:pt idx="1040">
                  <c:v>285.19386538814865</c:v>
                </c:pt>
                <c:pt idx="1041">
                  <c:v>285.21009431228077</c:v>
                </c:pt>
                <c:pt idx="1042">
                  <c:v>285.22635681322856</c:v>
                </c:pt>
                <c:pt idx="1043">
                  <c:v>285.24265292551831</c:v>
                </c:pt>
                <c:pt idx="1044">
                  <c:v>285.25898268367638</c:v>
                </c:pt>
                <c:pt idx="1045">
                  <c:v>285.27534612222911</c:v>
                </c:pt>
                <c:pt idx="1046">
                  <c:v>285.29174327570274</c:v>
                </c:pt>
                <c:pt idx="1047">
                  <c:v>285.30817417862369</c:v>
                </c:pt>
                <c:pt idx="1048">
                  <c:v>285.32463886551818</c:v>
                </c:pt>
                <c:pt idx="1049">
                  <c:v>285.34113737091258</c:v>
                </c:pt>
                <c:pt idx="1050">
                  <c:v>285.35766972933322</c:v>
                </c:pt>
                <c:pt idx="1051">
                  <c:v>285.37423597530642</c:v>
                </c:pt>
                <c:pt idx="1052">
                  <c:v>285.39083614335851</c:v>
                </c:pt>
                <c:pt idx="1053">
                  <c:v>285.40747026801574</c:v>
                </c:pt>
                <c:pt idx="1054">
                  <c:v>285.42413838380446</c:v>
                </c:pt>
                <c:pt idx="1055">
                  <c:v>285.44084052525108</c:v>
                </c:pt>
                <c:pt idx="1056">
                  <c:v>285.45757672688177</c:v>
                </c:pt>
                <c:pt idx="1057">
                  <c:v>285.47434702322295</c:v>
                </c:pt>
                <c:pt idx="1058">
                  <c:v>285.49115144880091</c:v>
                </c:pt>
                <c:pt idx="1059">
                  <c:v>285.507990038142</c:v>
                </c:pt>
                <c:pt idx="1060">
                  <c:v>285.52486282577246</c:v>
                </c:pt>
                <c:pt idx="1061">
                  <c:v>285.5417698462187</c:v>
                </c:pt>
                <c:pt idx="1062">
                  <c:v>285.55871113400701</c:v>
                </c:pt>
                <c:pt idx="1063">
                  <c:v>285.57568672366369</c:v>
                </c:pt>
                <c:pt idx="1064">
                  <c:v>285.59269664971509</c:v>
                </c:pt>
                <c:pt idx="1065">
                  <c:v>285.60974094668751</c:v>
                </c:pt>
                <c:pt idx="1066">
                  <c:v>285.62681964910723</c:v>
                </c:pt>
                <c:pt idx="1067">
                  <c:v>285.64393279150067</c:v>
                </c:pt>
                <c:pt idx="1068">
                  <c:v>285.66108040839407</c:v>
                </c:pt>
                <c:pt idx="1069">
                  <c:v>285.67826253431377</c:v>
                </c:pt>
                <c:pt idx="1070">
                  <c:v>285.69547920378608</c:v>
                </c:pt>
                <c:pt idx="1071">
                  <c:v>285.71273045133734</c:v>
                </c:pt>
                <c:pt idx="1072">
                  <c:v>285.73001631149384</c:v>
                </c:pt>
                <c:pt idx="1073">
                  <c:v>285.74733681878195</c:v>
                </c:pt>
                <c:pt idx="1074">
                  <c:v>285.76469200772794</c:v>
                </c:pt>
                <c:pt idx="1075">
                  <c:v>285.78208191285813</c:v>
                </c:pt>
                <c:pt idx="1076">
                  <c:v>285.79950656869892</c:v>
                </c:pt>
                <c:pt idx="1077">
                  <c:v>285.81696600977654</c:v>
                </c:pt>
                <c:pt idx="1078">
                  <c:v>285.83446027061734</c:v>
                </c:pt>
                <c:pt idx="1079">
                  <c:v>285.85198938574763</c:v>
                </c:pt>
                <c:pt idx="1080">
                  <c:v>285.86955338969369</c:v>
                </c:pt>
                <c:pt idx="1081">
                  <c:v>285.88715231698194</c:v>
                </c:pt>
                <c:pt idx="1082">
                  <c:v>285.90478620213867</c:v>
                </c:pt>
                <c:pt idx="1083">
                  <c:v>285.92245507969017</c:v>
                </c:pt>
                <c:pt idx="1084">
                  <c:v>285.94015898416274</c:v>
                </c:pt>
                <c:pt idx="1085">
                  <c:v>285.95789795008272</c:v>
                </c:pt>
                <c:pt idx="1086">
                  <c:v>285.97567201197643</c:v>
                </c:pt>
                <c:pt idx="1087">
                  <c:v>285.9934812043702</c:v>
                </c:pt>
                <c:pt idx="1088">
                  <c:v>286.01132556179039</c:v>
                </c:pt>
                <c:pt idx="1089">
                  <c:v>286.02920511876323</c:v>
                </c:pt>
                <c:pt idx="1090">
                  <c:v>286.04711990981508</c:v>
                </c:pt>
                <c:pt idx="1091">
                  <c:v>286.06506996947229</c:v>
                </c:pt>
                <c:pt idx="1092">
                  <c:v>286.08305533226115</c:v>
                </c:pt>
                <c:pt idx="1093">
                  <c:v>286.10107603270797</c:v>
                </c:pt>
                <c:pt idx="1094">
                  <c:v>286.11913210533913</c:v>
                </c:pt>
                <c:pt idx="1095">
                  <c:v>286.13722358468084</c:v>
                </c:pt>
                <c:pt idx="1096">
                  <c:v>286.15535050525949</c:v>
                </c:pt>
                <c:pt idx="1097">
                  <c:v>286.17351290160144</c:v>
                </c:pt>
                <c:pt idx="1098">
                  <c:v>286.19171080823293</c:v>
                </c:pt>
                <c:pt idx="1099">
                  <c:v>286.2099442596803</c:v>
                </c:pt>
                <c:pt idx="1100">
                  <c:v>286.22821329046991</c:v>
                </c:pt>
                <c:pt idx="1101">
                  <c:v>286.24651793512805</c:v>
                </c:pt>
                <c:pt idx="1102">
                  <c:v>286.26485822818103</c:v>
                </c:pt>
                <c:pt idx="1103">
                  <c:v>286.28323420415518</c:v>
                </c:pt>
                <c:pt idx="1104">
                  <c:v>286.3016458975768</c:v>
                </c:pt>
                <c:pt idx="1105">
                  <c:v>286.32009334297226</c:v>
                </c:pt>
                <c:pt idx="1106">
                  <c:v>286.33857657486783</c:v>
                </c:pt>
                <c:pt idx="1107">
                  <c:v>286.35709562778987</c:v>
                </c:pt>
                <c:pt idx="1108">
                  <c:v>286.37565053626469</c:v>
                </c:pt>
                <c:pt idx="1109">
                  <c:v>286.39424133481856</c:v>
                </c:pt>
                <c:pt idx="1110">
                  <c:v>286.41286805797785</c:v>
                </c:pt>
                <c:pt idx="1111">
                  <c:v>286.4315307402689</c:v>
                </c:pt>
                <c:pt idx="1112">
                  <c:v>286.45022941621795</c:v>
                </c:pt>
                <c:pt idx="1113">
                  <c:v>286.46896412035142</c:v>
                </c:pt>
                <c:pt idx="1114">
                  <c:v>286.48773488719553</c:v>
                </c:pt>
                <c:pt idx="1115">
                  <c:v>286.50654175127664</c:v>
                </c:pt>
                <c:pt idx="1116">
                  <c:v>286.52538474712111</c:v>
                </c:pt>
                <c:pt idx="1117">
                  <c:v>286.54426390925522</c:v>
                </c:pt>
                <c:pt idx="1118">
                  <c:v>286.56317927220533</c:v>
                </c:pt>
                <c:pt idx="1119">
                  <c:v>286.58213087049768</c:v>
                </c:pt>
                <c:pt idx="1120">
                  <c:v>286.60111873865861</c:v>
                </c:pt>
                <c:pt idx="1121">
                  <c:v>286.62014291121454</c:v>
                </c:pt>
                <c:pt idx="1122">
                  <c:v>286.63920342269165</c:v>
                </c:pt>
                <c:pt idx="1123">
                  <c:v>286.65830030761634</c:v>
                </c:pt>
                <c:pt idx="1124">
                  <c:v>286.67743360051497</c:v>
                </c:pt>
                <c:pt idx="1125">
                  <c:v>286.69660333591372</c:v>
                </c:pt>
                <c:pt idx="1126">
                  <c:v>286.71580954833905</c:v>
                </c:pt>
                <c:pt idx="1127">
                  <c:v>286.7350522723172</c:v>
                </c:pt>
                <c:pt idx="1128">
                  <c:v>286.75433154237453</c:v>
                </c:pt>
                <c:pt idx="1129">
                  <c:v>286.77364739303732</c:v>
                </c:pt>
                <c:pt idx="1130">
                  <c:v>286.79299985883193</c:v>
                </c:pt>
                <c:pt idx="1131">
                  <c:v>286.81238897428466</c:v>
                </c:pt>
                <c:pt idx="1132">
                  <c:v>286.83181477392185</c:v>
                </c:pt>
                <c:pt idx="1133">
                  <c:v>286.85127729226974</c:v>
                </c:pt>
                <c:pt idx="1134">
                  <c:v>286.87077656385475</c:v>
                </c:pt>
                <c:pt idx="1135">
                  <c:v>286.89031262320316</c:v>
                </c:pt>
                <c:pt idx="1136">
                  <c:v>286.90988550484133</c:v>
                </c:pt>
                <c:pt idx="1137">
                  <c:v>286.92949524329549</c:v>
                </c:pt>
                <c:pt idx="1138">
                  <c:v>286.949141873092</c:v>
                </c:pt>
                <c:pt idx="1139">
                  <c:v>286.96882542875721</c:v>
                </c:pt>
                <c:pt idx="1140">
                  <c:v>286.98854594481742</c:v>
                </c:pt>
                <c:pt idx="1141">
                  <c:v>287.00830345579897</c:v>
                </c:pt>
                <c:pt idx="1142">
                  <c:v>287.02809799622815</c:v>
                </c:pt>
                <c:pt idx="1143">
                  <c:v>287.04792960063128</c:v>
                </c:pt>
                <c:pt idx="1144">
                  <c:v>287.06779830353469</c:v>
                </c:pt>
                <c:pt idx="1145">
                  <c:v>287.08770413946468</c:v>
                </c:pt>
                <c:pt idx="1146">
                  <c:v>287.1076471429476</c:v>
                </c:pt>
                <c:pt idx="1147">
                  <c:v>287.12762734850975</c:v>
                </c:pt>
                <c:pt idx="1148">
                  <c:v>287.14764479067748</c:v>
                </c:pt>
                <c:pt idx="1149">
                  <c:v>287.16769950397708</c:v>
                </c:pt>
                <c:pt idx="1150">
                  <c:v>287.18779152293484</c:v>
                </c:pt>
                <c:pt idx="1151">
                  <c:v>287.20792088207713</c:v>
                </c:pt>
                <c:pt idx="1152">
                  <c:v>287.22808761593029</c:v>
                </c:pt>
                <c:pt idx="1153">
                  <c:v>287.24829175902056</c:v>
                </c:pt>
                <c:pt idx="1154">
                  <c:v>287.26853334587435</c:v>
                </c:pt>
                <c:pt idx="1155">
                  <c:v>287.28881241101794</c:v>
                </c:pt>
                <c:pt idx="1156">
                  <c:v>287.30912898897759</c:v>
                </c:pt>
                <c:pt idx="1157">
                  <c:v>287.3294831142797</c:v>
                </c:pt>
                <c:pt idx="1158">
                  <c:v>287.34987482145056</c:v>
                </c:pt>
                <c:pt idx="1159">
                  <c:v>287.37030414501652</c:v>
                </c:pt>
                <c:pt idx="1160">
                  <c:v>287.39077111950388</c:v>
                </c:pt>
                <c:pt idx="1161">
                  <c:v>287.41127577943888</c:v>
                </c:pt>
                <c:pt idx="1162">
                  <c:v>287.43181815934798</c:v>
                </c:pt>
                <c:pt idx="1163">
                  <c:v>287.45239829375743</c:v>
                </c:pt>
                <c:pt idx="1164">
                  <c:v>287.4730162171935</c:v>
                </c:pt>
                <c:pt idx="1165">
                  <c:v>287.49367196418262</c:v>
                </c:pt>
                <c:pt idx="1166">
                  <c:v>287.51436556925103</c:v>
                </c:pt>
                <c:pt idx="1167">
                  <c:v>287.53509706692506</c:v>
                </c:pt>
                <c:pt idx="1168">
                  <c:v>287.55586649173108</c:v>
                </c:pt>
                <c:pt idx="1169">
                  <c:v>287.57667387819532</c:v>
                </c:pt>
                <c:pt idx="1170">
                  <c:v>287.59751926084414</c:v>
                </c:pt>
                <c:pt idx="1171">
                  <c:v>287.61840267420394</c:v>
                </c:pt>
                <c:pt idx="1172">
                  <c:v>287.6393241528009</c:v>
                </c:pt>
                <c:pt idx="1173">
                  <c:v>287.66028373116143</c:v>
                </c:pt>
                <c:pt idx="1174">
                  <c:v>287.68128144381188</c:v>
                </c:pt>
                <c:pt idx="1175">
                  <c:v>287.70231732527844</c:v>
                </c:pt>
                <c:pt idx="1176">
                  <c:v>287.72339141008757</c:v>
                </c:pt>
                <c:pt idx="1177">
                  <c:v>287.74450373276551</c:v>
                </c:pt>
                <c:pt idx="1178">
                  <c:v>287.7656543278386</c:v>
                </c:pt>
                <c:pt idx="1179">
                  <c:v>287.78684322983315</c:v>
                </c:pt>
                <c:pt idx="1180">
                  <c:v>287.80807047327545</c:v>
                </c:pt>
                <c:pt idx="1181">
                  <c:v>287.8293360926919</c:v>
                </c:pt>
                <c:pt idx="1182">
                  <c:v>287.85064012260875</c:v>
                </c:pt>
                <c:pt idx="1183">
                  <c:v>287.8719825975524</c:v>
                </c:pt>
                <c:pt idx="1184">
                  <c:v>287.8933635520491</c:v>
                </c:pt>
                <c:pt idx="1185">
                  <c:v>287.91478302062512</c:v>
                </c:pt>
                <c:pt idx="1186">
                  <c:v>287.93624103780689</c:v>
                </c:pt>
                <c:pt idx="1187">
                  <c:v>287.9577376381207</c:v>
                </c:pt>
                <c:pt idx="1188">
                  <c:v>287.97927285609285</c:v>
                </c:pt>
                <c:pt idx="1189">
                  <c:v>288.00084672624968</c:v>
                </c:pt>
                <c:pt idx="1190">
                  <c:v>288.02245928311743</c:v>
                </c:pt>
                <c:pt idx="1191">
                  <c:v>288.04411056122251</c:v>
                </c:pt>
                <c:pt idx="1192">
                  <c:v>288.06580059509128</c:v>
                </c:pt>
                <c:pt idx="1193">
                  <c:v>288.0875294192499</c:v>
                </c:pt>
                <c:pt idx="1194">
                  <c:v>288.10929706822486</c:v>
                </c:pt>
                <c:pt idx="1195">
                  <c:v>288.13110357654233</c:v>
                </c:pt>
                <c:pt idx="1196">
                  <c:v>288.15294897872877</c:v>
                </c:pt>
                <c:pt idx="1197">
                  <c:v>288.17483330931037</c:v>
                </c:pt>
                <c:pt idx="1198">
                  <c:v>288.19675660281354</c:v>
                </c:pt>
                <c:pt idx="1199">
                  <c:v>288.21871889376462</c:v>
                </c:pt>
                <c:pt idx="1200">
                  <c:v>288.24072021668979</c:v>
                </c:pt>
                <c:pt idx="1201">
                  <c:v>288.26276060611553</c:v>
                </c:pt>
                <c:pt idx="1202">
                  <c:v>288.28484009656808</c:v>
                </c:pt>
                <c:pt idx="1203">
                  <c:v>288.30695872257371</c:v>
                </c:pt>
                <c:pt idx="1204">
                  <c:v>288.32911651865885</c:v>
                </c:pt>
                <c:pt idx="1205">
                  <c:v>288.35131351934979</c:v>
                </c:pt>
                <c:pt idx="1206">
                  <c:v>288.37354975917282</c:v>
                </c:pt>
                <c:pt idx="1207">
                  <c:v>288.39582527265424</c:v>
                </c:pt>
                <c:pt idx="1208">
                  <c:v>288.41814009432039</c:v>
                </c:pt>
                <c:pt idx="1209">
                  <c:v>288.44049425869764</c:v>
                </c:pt>
                <c:pt idx="1210">
                  <c:v>288.46288780031222</c:v>
                </c:pt>
                <c:pt idx="1211">
                  <c:v>288.48532075369053</c:v>
                </c:pt>
                <c:pt idx="1212">
                  <c:v>288.50779315335888</c:v>
                </c:pt>
                <c:pt idx="1213">
                  <c:v>288.53030503384355</c:v>
                </c:pt>
                <c:pt idx="1214">
                  <c:v>288.55285642967084</c:v>
                </c:pt>
                <c:pt idx="1215">
                  <c:v>288.5754473753671</c:v>
                </c:pt>
                <c:pt idx="1216">
                  <c:v>288.59807790545869</c:v>
                </c:pt>
                <c:pt idx="1217">
                  <c:v>288.6207480544719</c:v>
                </c:pt>
                <c:pt idx="1218">
                  <c:v>288.64345785693308</c:v>
                </c:pt>
                <c:pt idx="1219">
                  <c:v>288.66620734736847</c:v>
                </c:pt>
                <c:pt idx="1220">
                  <c:v>288.68899656030442</c:v>
                </c:pt>
                <c:pt idx="1221">
                  <c:v>288.71182553026728</c:v>
                </c:pt>
                <c:pt idx="1222">
                  <c:v>288.7346942917834</c:v>
                </c:pt>
                <c:pt idx="1223">
                  <c:v>288.75760287937896</c:v>
                </c:pt>
                <c:pt idx="1224">
                  <c:v>288.78055132758044</c:v>
                </c:pt>
                <c:pt idx="1225">
                  <c:v>288.80353967091412</c:v>
                </c:pt>
                <c:pt idx="1226">
                  <c:v>288.82656794390624</c:v>
                </c:pt>
                <c:pt idx="1227">
                  <c:v>288.84963618108316</c:v>
                </c:pt>
                <c:pt idx="1228">
                  <c:v>288.87274441697127</c:v>
                </c:pt>
                <c:pt idx="1229">
                  <c:v>288.89589268609677</c:v>
                </c:pt>
                <c:pt idx="1230">
                  <c:v>288.91908102298606</c:v>
                </c:pt>
                <c:pt idx="1231">
                  <c:v>288.9423094621655</c:v>
                </c:pt>
                <c:pt idx="1232">
                  <c:v>288.96557803816131</c:v>
                </c:pt>
                <c:pt idx="1233">
                  <c:v>288.9888867854998</c:v>
                </c:pt>
                <c:pt idx="1234">
                  <c:v>289.01223573870743</c:v>
                </c:pt>
                <c:pt idx="1235">
                  <c:v>289.03562493231038</c:v>
                </c:pt>
                <c:pt idx="1236">
                  <c:v>289.05905440083501</c:v>
                </c:pt>
                <c:pt idx="1237">
                  <c:v>289.08252417880766</c:v>
                </c:pt>
                <c:pt idx="1238">
                  <c:v>289.10603430075469</c:v>
                </c:pt>
                <c:pt idx="1239">
                  <c:v>289.12958480120227</c:v>
                </c:pt>
                <c:pt idx="1240">
                  <c:v>289.15317571467688</c:v>
                </c:pt>
                <c:pt idx="1241">
                  <c:v>289.1768070757048</c:v>
                </c:pt>
                <c:pt idx="1242">
                  <c:v>289.20047891881228</c:v>
                </c:pt>
                <c:pt idx="1243">
                  <c:v>289.22419127852572</c:v>
                </c:pt>
                <c:pt idx="1244">
                  <c:v>289.24794418937142</c:v>
                </c:pt>
                <c:pt idx="1245">
                  <c:v>289.27173768587562</c:v>
                </c:pt>
                <c:pt idx="1246">
                  <c:v>289.29557180256478</c:v>
                </c:pt>
                <c:pt idx="1247">
                  <c:v>289.31944657396514</c:v>
                </c:pt>
                <c:pt idx="1248">
                  <c:v>289.34336203460299</c:v>
                </c:pt>
                <c:pt idx="1249">
                  <c:v>289.36731821900469</c:v>
                </c:pt>
                <c:pt idx="1250">
                  <c:v>289.39131516169658</c:v>
                </c:pt>
                <c:pt idx="1251">
                  <c:v>289.41535289720491</c:v>
                </c:pt>
                <c:pt idx="1252">
                  <c:v>289.43943146005608</c:v>
                </c:pt>
                <c:pt idx="1253">
                  <c:v>289.4635508847764</c:v>
                </c:pt>
                <c:pt idx="1254">
                  <c:v>289.48771120589214</c:v>
                </c:pt>
                <c:pt idx="1255">
                  <c:v>289.51191245792961</c:v>
                </c:pt>
                <c:pt idx="1256">
                  <c:v>289.53615467541522</c:v>
                </c:pt>
                <c:pt idx="1257">
                  <c:v>289.5604378928752</c:v>
                </c:pt>
                <c:pt idx="1258">
                  <c:v>289.58476214483591</c:v>
                </c:pt>
                <c:pt idx="1259">
                  <c:v>289.60912746582363</c:v>
                </c:pt>
                <c:pt idx="1260">
                  <c:v>289.63353389036479</c:v>
                </c:pt>
                <c:pt idx="1261">
                  <c:v>289.65798145298555</c:v>
                </c:pt>
                <c:pt idx="1262">
                  <c:v>289.68247018821233</c:v>
                </c:pt>
                <c:pt idx="1263">
                  <c:v>289.70700013057149</c:v>
                </c:pt>
                <c:pt idx="1264">
                  <c:v>289.73157131458925</c:v>
                </c:pt>
                <c:pt idx="1265">
                  <c:v>289.75618377479196</c:v>
                </c:pt>
                <c:pt idx="1266">
                  <c:v>289.78083754570599</c:v>
                </c:pt>
                <c:pt idx="1267">
                  <c:v>289.80553266185757</c:v>
                </c:pt>
                <c:pt idx="1268">
                  <c:v>289.8302691577731</c:v>
                </c:pt>
                <c:pt idx="1269">
                  <c:v>289.85504706797889</c:v>
                </c:pt>
                <c:pt idx="1270">
                  <c:v>289.87986642700122</c:v>
                </c:pt>
                <c:pt idx="1271">
                  <c:v>289.90472726936639</c:v>
                </c:pt>
                <c:pt idx="1272">
                  <c:v>289.92962962960081</c:v>
                </c:pt>
                <c:pt idx="1273">
                  <c:v>289.95457354223072</c:v>
                </c:pt>
                <c:pt idx="1274">
                  <c:v>289.97955904178252</c:v>
                </c:pt>
                <c:pt idx="1275">
                  <c:v>290.0045861627824</c:v>
                </c:pt>
                <c:pt idx="1276">
                  <c:v>290.02965493975682</c:v>
                </c:pt>
                <c:pt idx="1277">
                  <c:v>290.05476540723203</c:v>
                </c:pt>
                <c:pt idx="1278">
                  <c:v>290.0799175997343</c:v>
                </c:pt>
                <c:pt idx="1279">
                  <c:v>290.10511155179006</c:v>
                </c:pt>
                <c:pt idx="1280">
                  <c:v>290.1303472979256</c:v>
                </c:pt>
                <c:pt idx="1281">
                  <c:v>290.15562487266715</c:v>
                </c:pt>
                <c:pt idx="1282">
                  <c:v>290.18094431054112</c:v>
                </c:pt>
                <c:pt idx="1283">
                  <c:v>290.20630564607382</c:v>
                </c:pt>
                <c:pt idx="1284">
                  <c:v>290.23170891379158</c:v>
                </c:pt>
                <c:pt idx="1285">
                  <c:v>290.25715414822065</c:v>
                </c:pt>
                <c:pt idx="1286">
                  <c:v>290.28264138388738</c:v>
                </c:pt>
                <c:pt idx="1287">
                  <c:v>290.30817065531812</c:v>
                </c:pt>
                <c:pt idx="1288">
                  <c:v>290.33374199703923</c:v>
                </c:pt>
                <c:pt idx="1289">
                  <c:v>290.35935544357693</c:v>
                </c:pt>
                <c:pt idx="1290">
                  <c:v>290.38501102945759</c:v>
                </c:pt>
                <c:pt idx="1291">
                  <c:v>290.41070878920749</c:v>
                </c:pt>
                <c:pt idx="1292">
                  <c:v>290.43644875735299</c:v>
                </c:pt>
                <c:pt idx="1293">
                  <c:v>290.46223096842044</c:v>
                </c:pt>
                <c:pt idx="1294">
                  <c:v>290.48805545693614</c:v>
                </c:pt>
                <c:pt idx="1295">
                  <c:v>290.51392225742632</c:v>
                </c:pt>
                <c:pt idx="1296">
                  <c:v>290.53983140441744</c:v>
                </c:pt>
                <c:pt idx="1297">
                  <c:v>290.5657829324357</c:v>
                </c:pt>
                <c:pt idx="1298">
                  <c:v>290.59177687600749</c:v>
                </c:pt>
                <c:pt idx="1299">
                  <c:v>290.61781326965911</c:v>
                </c:pt>
                <c:pt idx="1300">
                  <c:v>290.64389214791686</c:v>
                </c:pt>
                <c:pt idx="1301">
                  <c:v>290.67001354530714</c:v>
                </c:pt>
                <c:pt idx="1302">
                  <c:v>290.69617749635614</c:v>
                </c:pt>
                <c:pt idx="1303">
                  <c:v>290.72238403559032</c:v>
                </c:pt>
                <c:pt idx="1304">
                  <c:v>290.74863319753587</c:v>
                </c:pt>
                <c:pt idx="1305">
                  <c:v>290.77492501671918</c:v>
                </c:pt>
                <c:pt idx="1306">
                  <c:v>290.80125952766656</c:v>
                </c:pt>
                <c:pt idx="1307">
                  <c:v>290.82763676490436</c:v>
                </c:pt>
                <c:pt idx="1308">
                  <c:v>290.85405676295886</c:v>
                </c:pt>
                <c:pt idx="1309">
                  <c:v>290.88051955635638</c:v>
                </c:pt>
                <c:pt idx="1310">
                  <c:v>290.90702517962319</c:v>
                </c:pt>
                <c:pt idx="1311">
                  <c:v>290.93357366728571</c:v>
                </c:pt>
                <c:pt idx="1312">
                  <c:v>290.96016505387024</c:v>
                </c:pt>
                <c:pt idx="1313">
                  <c:v>290.98679937390307</c:v>
                </c:pt>
                <c:pt idx="1314">
                  <c:v>291.01347666191054</c:v>
                </c:pt>
                <c:pt idx="1315">
                  <c:v>291.04019695241891</c:v>
                </c:pt>
                <c:pt idx="1316">
                  <c:v>291.06696027995457</c:v>
                </c:pt>
                <c:pt idx="1317">
                  <c:v>291.09376667904382</c:v>
                </c:pt>
                <c:pt idx="1318">
                  <c:v>291.12061618421296</c:v>
                </c:pt>
                <c:pt idx="1319">
                  <c:v>291.14750882998834</c:v>
                </c:pt>
                <c:pt idx="1320">
                  <c:v>291.17444465089625</c:v>
                </c:pt>
                <c:pt idx="1321">
                  <c:v>291.20142368146304</c:v>
                </c:pt>
                <c:pt idx="1322">
                  <c:v>291.22844595621501</c:v>
                </c:pt>
                <c:pt idx="1323">
                  <c:v>291.25551150967846</c:v>
                </c:pt>
                <c:pt idx="1324">
                  <c:v>291.28262037637973</c:v>
                </c:pt>
                <c:pt idx="1325">
                  <c:v>291.30977259084517</c:v>
                </c:pt>
                <c:pt idx="1326">
                  <c:v>291.33696818760109</c:v>
                </c:pt>
                <c:pt idx="1327">
                  <c:v>291.36420720117377</c:v>
                </c:pt>
                <c:pt idx="1328">
                  <c:v>291.39148966608951</c:v>
                </c:pt>
                <c:pt idx="1329">
                  <c:v>291.41881561687472</c:v>
                </c:pt>
                <c:pt idx="1330">
                  <c:v>291.4461850880557</c:v>
                </c:pt>
                <c:pt idx="1331">
                  <c:v>291.47359811415868</c:v>
                </c:pt>
                <c:pt idx="1332">
                  <c:v>291.50105472971006</c:v>
                </c:pt>
                <c:pt idx="1333">
                  <c:v>291.52855496923615</c:v>
                </c:pt>
                <c:pt idx="1334">
                  <c:v>291.55609886726324</c:v>
                </c:pt>
                <c:pt idx="1335">
                  <c:v>291.58368645831769</c:v>
                </c:pt>
                <c:pt idx="1336">
                  <c:v>291.61131777692583</c:v>
                </c:pt>
                <c:pt idx="1337">
                  <c:v>291.63899285761391</c:v>
                </c:pt>
                <c:pt idx="1338">
                  <c:v>291.66671173490829</c:v>
                </c:pt>
                <c:pt idx="1339">
                  <c:v>291.69447444333525</c:v>
                </c:pt>
                <c:pt idx="1340">
                  <c:v>291.72228101742121</c:v>
                </c:pt>
                <c:pt idx="1341">
                  <c:v>291.7501314916924</c:v>
                </c:pt>
                <c:pt idx="1342">
                  <c:v>291.77802590067517</c:v>
                </c:pt>
                <c:pt idx="1343">
                  <c:v>291.80596427889589</c:v>
                </c:pt>
                <c:pt idx="1344">
                  <c:v>291.83394666088077</c:v>
                </c:pt>
                <c:pt idx="1345">
                  <c:v>291.86197308115618</c:v>
                </c:pt>
                <c:pt idx="1346">
                  <c:v>291.89004357424847</c:v>
                </c:pt>
                <c:pt idx="1347">
                  <c:v>291.91815817468392</c:v>
                </c:pt>
                <c:pt idx="1348">
                  <c:v>291.94631691698885</c:v>
                </c:pt>
                <c:pt idx="1349">
                  <c:v>291.97451983568965</c:v>
                </c:pt>
                <c:pt idx="1350">
                  <c:v>292.00276696531256</c:v>
                </c:pt>
                <c:pt idx="1351">
                  <c:v>292.03105834038388</c:v>
                </c:pt>
                <c:pt idx="1352">
                  <c:v>292.05939399543001</c:v>
                </c:pt>
                <c:pt idx="1353">
                  <c:v>292.08777396497726</c:v>
                </c:pt>
                <c:pt idx="1354">
                  <c:v>292.11619828355191</c:v>
                </c:pt>
                <c:pt idx="1355">
                  <c:v>292.14466698568026</c:v>
                </c:pt>
                <c:pt idx="1356">
                  <c:v>292.17318010588872</c:v>
                </c:pt>
                <c:pt idx="1357">
                  <c:v>292.20173767870352</c:v>
                </c:pt>
                <c:pt idx="1358">
                  <c:v>292.23033973865103</c:v>
                </c:pt>
                <c:pt idx="1359">
                  <c:v>292.25898632025752</c:v>
                </c:pt>
                <c:pt idx="1360">
                  <c:v>292.28767745804936</c:v>
                </c:pt>
                <c:pt idx="1361">
                  <c:v>292.31641318655284</c:v>
                </c:pt>
                <c:pt idx="1362">
                  <c:v>292.3451935402943</c:v>
                </c:pt>
                <c:pt idx="1363">
                  <c:v>292.37401855380006</c:v>
                </c:pt>
                <c:pt idx="1364">
                  <c:v>292.40288826159644</c:v>
                </c:pt>
                <c:pt idx="1365">
                  <c:v>292.43180269820971</c:v>
                </c:pt>
                <c:pt idx="1366">
                  <c:v>292.46076189816625</c:v>
                </c:pt>
                <c:pt idx="1367">
                  <c:v>292.48976589599238</c:v>
                </c:pt>
                <c:pt idx="1368">
                  <c:v>292.51881472621437</c:v>
                </c:pt>
                <c:pt idx="1369">
                  <c:v>292.54790842335859</c:v>
                </c:pt>
                <c:pt idx="1370">
                  <c:v>292.57704702195133</c:v>
                </c:pt>
                <c:pt idx="1371">
                  <c:v>292.60623055651894</c:v>
                </c:pt>
                <c:pt idx="1372">
                  <c:v>292.63545906158765</c:v>
                </c:pt>
                <c:pt idx="1373">
                  <c:v>292.66473257168394</c:v>
                </c:pt>
                <c:pt idx="1374">
                  <c:v>292.69405112133398</c:v>
                </c:pt>
                <c:pt idx="1375">
                  <c:v>292.72341474506419</c:v>
                </c:pt>
                <c:pt idx="1376">
                  <c:v>292.7528234774008</c:v>
                </c:pt>
                <c:pt idx="1377">
                  <c:v>292.78227735287021</c:v>
                </c:pt>
                <c:pt idx="1378">
                  <c:v>292.81177640599867</c:v>
                </c:pt>
                <c:pt idx="1379">
                  <c:v>292.84132067131259</c:v>
                </c:pt>
                <c:pt idx="1380">
                  <c:v>292.8709101833382</c:v>
                </c:pt>
                <c:pt idx="1381">
                  <c:v>292.90054497660185</c:v>
                </c:pt>
                <c:pt idx="1382">
                  <c:v>292.9302250856299</c:v>
                </c:pt>
                <c:pt idx="1383">
                  <c:v>292.95995054494858</c:v>
                </c:pt>
                <c:pt idx="1384">
                  <c:v>292.98972138908431</c:v>
                </c:pt>
                <c:pt idx="1385">
                  <c:v>293.01953765256337</c:v>
                </c:pt>
                <c:pt idx="1386">
                  <c:v>293.04939936991207</c:v>
                </c:pt>
                <c:pt idx="1387">
                  <c:v>293.07930657565669</c:v>
                </c:pt>
                <c:pt idx="1388">
                  <c:v>293.10925930432364</c:v>
                </c:pt>
                <c:pt idx="1389">
                  <c:v>293.13925759043917</c:v>
                </c:pt>
                <c:pt idx="1390">
                  <c:v>293.16930146852962</c:v>
                </c:pt>
                <c:pt idx="1391">
                  <c:v>293.1993909731213</c:v>
                </c:pt>
                <c:pt idx="1392">
                  <c:v>293.2295261387406</c:v>
                </c:pt>
                <c:pt idx="1393">
                  <c:v>293.2597069999137</c:v>
                </c:pt>
                <c:pt idx="1394">
                  <c:v>293.28993359116708</c:v>
                </c:pt>
                <c:pt idx="1395">
                  <c:v>293.32020594702692</c:v>
                </c:pt>
                <c:pt idx="1396">
                  <c:v>293.35052410201968</c:v>
                </c:pt>
                <c:pt idx="1397">
                  <c:v>293.38088809067153</c:v>
                </c:pt>
                <c:pt idx="1398">
                  <c:v>293.4112979475089</c:v>
                </c:pt>
                <c:pt idx="1399">
                  <c:v>293.44175370705801</c:v>
                </c:pt>
                <c:pt idx="1400">
                  <c:v>293.47225540384528</c:v>
                </c:pt>
                <c:pt idx="1401">
                  <c:v>293.502803072397</c:v>
                </c:pt>
                <c:pt idx="1402">
                  <c:v>293.53339674723946</c:v>
                </c:pt>
                <c:pt idx="1403">
                  <c:v>293.56403646289903</c:v>
                </c:pt>
                <c:pt idx="1404">
                  <c:v>293.59472225390198</c:v>
                </c:pt>
                <c:pt idx="1405">
                  <c:v>293.62545415477462</c:v>
                </c:pt>
                <c:pt idx="1406">
                  <c:v>293.65623220004335</c:v>
                </c:pt>
                <c:pt idx="1407">
                  <c:v>293.68705642423441</c:v>
                </c:pt>
                <c:pt idx="1408">
                  <c:v>293.71792686187416</c:v>
                </c:pt>
                <c:pt idx="1409">
                  <c:v>293.74884354748889</c:v>
                </c:pt>
                <c:pt idx="1410">
                  <c:v>293.77980651560495</c:v>
                </c:pt>
                <c:pt idx="1411">
                  <c:v>293.81081580074863</c:v>
                </c:pt>
                <c:pt idx="1412">
                  <c:v>293.84187143744629</c:v>
                </c:pt>
                <c:pt idx="1413">
                  <c:v>293.87297346022422</c:v>
                </c:pt>
                <c:pt idx="1414">
                  <c:v>293.90412190360871</c:v>
                </c:pt>
                <c:pt idx="1415">
                  <c:v>293.93531680212612</c:v>
                </c:pt>
                <c:pt idx="1416">
                  <c:v>293.96655819030281</c:v>
                </c:pt>
                <c:pt idx="1417">
                  <c:v>293.99784610266505</c:v>
                </c:pt>
                <c:pt idx="1418">
                  <c:v>294.02918057373915</c:v>
                </c:pt>
                <c:pt idx="1419">
                  <c:v>294.06056163805141</c:v>
                </c:pt>
                <c:pt idx="1420">
                  <c:v>294.09198933012823</c:v>
                </c:pt>
                <c:pt idx="1421">
                  <c:v>294.12346368449585</c:v>
                </c:pt>
                <c:pt idx="1422">
                  <c:v>294.15498473568067</c:v>
                </c:pt>
                <c:pt idx="1423">
                  <c:v>294.18655251820894</c:v>
                </c:pt>
                <c:pt idx="1424">
                  <c:v>294.21816706660695</c:v>
                </c:pt>
                <c:pt idx="1425">
                  <c:v>294.24982841540117</c:v>
                </c:pt>
                <c:pt idx="1426">
                  <c:v>294.28153659911777</c:v>
                </c:pt>
                <c:pt idx="1427">
                  <c:v>294.31329165228311</c:v>
                </c:pt>
                <c:pt idx="1428">
                  <c:v>294.34509360942354</c:v>
                </c:pt>
                <c:pt idx="1429">
                  <c:v>294.37694250506536</c:v>
                </c:pt>
                <c:pt idx="1430">
                  <c:v>294.40883837373485</c:v>
                </c:pt>
                <c:pt idx="1431">
                  <c:v>294.44078124995843</c:v>
                </c:pt>
                <c:pt idx="1432">
                  <c:v>294.47277116826234</c:v>
                </c:pt>
                <c:pt idx="1433">
                  <c:v>294.50480816317287</c:v>
                </c:pt>
                <c:pt idx="1434">
                  <c:v>294.53689226921648</c:v>
                </c:pt>
                <c:pt idx="1435">
                  <c:v>294.56902352091936</c:v>
                </c:pt>
                <c:pt idx="1436">
                  <c:v>294.60120195280786</c:v>
                </c:pt>
                <c:pt idx="1437">
                  <c:v>294.63342759940826</c:v>
                </c:pt>
                <c:pt idx="1438">
                  <c:v>294.66570049524699</c:v>
                </c:pt>
                <c:pt idx="1439">
                  <c:v>294.69802067485034</c:v>
                </c:pt>
                <c:pt idx="1440">
                  <c:v>294.73038817274454</c:v>
                </c:pt>
                <c:pt idx="1441">
                  <c:v>294.76280302345594</c:v>
                </c:pt>
                <c:pt idx="1442">
                  <c:v>294.79526526151096</c:v>
                </c:pt>
                <c:pt idx="1443">
                  <c:v>294.82777492143583</c:v>
                </c:pt>
                <c:pt idx="1444">
                  <c:v>294.86033203775685</c:v>
                </c:pt>
                <c:pt idx="1445">
                  <c:v>294.89293664500042</c:v>
                </c:pt>
                <c:pt idx="1446">
                  <c:v>294.92558877769278</c:v>
                </c:pt>
                <c:pt idx="1447">
                  <c:v>294.95828847036029</c:v>
                </c:pt>
                <c:pt idx="1448">
                  <c:v>294.99103575752929</c:v>
                </c:pt>
                <c:pt idx="1449">
                  <c:v>295.02383067372608</c:v>
                </c:pt>
                <c:pt idx="1450">
                  <c:v>295.0566732534769</c:v>
                </c:pt>
                <c:pt idx="1451">
                  <c:v>295.08956353130822</c:v>
                </c:pt>
                <c:pt idx="1452">
                  <c:v>295.12250154174626</c:v>
                </c:pt>
                <c:pt idx="1453">
                  <c:v>295.15548731931739</c:v>
                </c:pt>
                <c:pt idx="1454">
                  <c:v>295.18852089854784</c:v>
                </c:pt>
                <c:pt idx="1455">
                  <c:v>295.22160231396407</c:v>
                </c:pt>
                <c:pt idx="1456">
                  <c:v>295.25473160009227</c:v>
                </c:pt>
                <c:pt idx="1457">
                  <c:v>295.28790879145885</c:v>
                </c:pt>
                <c:pt idx="1458">
                  <c:v>295.32113392259004</c:v>
                </c:pt>
                <c:pt idx="1459">
                  <c:v>295.35440702801225</c:v>
                </c:pt>
                <c:pt idx="1460">
                  <c:v>295.38772814225177</c:v>
                </c:pt>
                <c:pt idx="1461">
                  <c:v>295.42109729983486</c:v>
                </c:pt>
                <c:pt idx="1462">
                  <c:v>295.45451453528796</c:v>
                </c:pt>
                <c:pt idx="1463">
                  <c:v>295.48797988313726</c:v>
                </c:pt>
                <c:pt idx="1464">
                  <c:v>295.52149337790917</c:v>
                </c:pt>
                <c:pt idx="1465">
                  <c:v>295.55505505412998</c:v>
                </c:pt>
                <c:pt idx="1466">
                  <c:v>295.58866494632599</c:v>
                </c:pt>
                <c:pt idx="1467">
                  <c:v>295.62232308902355</c:v>
                </c:pt>
                <c:pt idx="1468">
                  <c:v>295.65602951674902</c:v>
                </c:pt>
                <c:pt idx="1469">
                  <c:v>295.68978426402862</c:v>
                </c:pt>
                <c:pt idx="1470">
                  <c:v>295.72358736538871</c:v>
                </c:pt>
                <c:pt idx="1471">
                  <c:v>295.75743885535564</c:v>
                </c:pt>
                <c:pt idx="1472">
                  <c:v>295.79133876845566</c:v>
                </c:pt>
                <c:pt idx="1473">
                  <c:v>295.82528713921522</c:v>
                </c:pt>
                <c:pt idx="1474">
                  <c:v>295.85928400216051</c:v>
                </c:pt>
                <c:pt idx="1475">
                  <c:v>295.89332939181787</c:v>
                </c:pt>
                <c:pt idx="1476">
                  <c:v>295.92742334271367</c:v>
                </c:pt>
                <c:pt idx="1477">
                  <c:v>295.96156588937424</c:v>
                </c:pt>
                <c:pt idx="1478">
                  <c:v>295.99575706632584</c:v>
                </c:pt>
                <c:pt idx="1479">
                  <c:v>296.0299969080948</c:v>
                </c:pt>
                <c:pt idx="1480">
                  <c:v>296.06428544920743</c:v>
                </c:pt>
                <c:pt idx="1481">
                  <c:v>296.09862272419014</c:v>
                </c:pt>
                <c:pt idx="1482">
                  <c:v>296.13300876756915</c:v>
                </c:pt>
                <c:pt idx="1483">
                  <c:v>296.16744361387083</c:v>
                </c:pt>
                <c:pt idx="1484">
                  <c:v>296.20192729762147</c:v>
                </c:pt>
                <c:pt idx="1485">
                  <c:v>296.23645985334741</c:v>
                </c:pt>
                <c:pt idx="1486">
                  <c:v>296.27104131557496</c:v>
                </c:pt>
                <c:pt idx="1487">
                  <c:v>296.30567171883047</c:v>
                </c:pt>
                <c:pt idx="1488">
                  <c:v>296.34035109764022</c:v>
                </c:pt>
                <c:pt idx="1489">
                  <c:v>296.37507948653052</c:v>
                </c:pt>
                <c:pt idx="1490">
                  <c:v>296.40985692002772</c:v>
                </c:pt>
                <c:pt idx="1491">
                  <c:v>296.44468343265817</c:v>
                </c:pt>
                <c:pt idx="1492">
                  <c:v>296.4795590589481</c:v>
                </c:pt>
                <c:pt idx="1493">
                  <c:v>296.51448383342392</c:v>
                </c:pt>
                <c:pt idx="1494">
                  <c:v>296.54945779061188</c:v>
                </c:pt>
                <c:pt idx="1495">
                  <c:v>296.58448096503832</c:v>
                </c:pt>
                <c:pt idx="1496">
                  <c:v>296.6195533912296</c:v>
                </c:pt>
                <c:pt idx="1497">
                  <c:v>296.65467510371201</c:v>
                </c:pt>
                <c:pt idx="1498">
                  <c:v>296.68984613701184</c:v>
                </c:pt>
                <c:pt idx="1499">
                  <c:v>296.72506652565551</c:v>
                </c:pt>
                <c:pt idx="1500">
                  <c:v>296.76033630416919</c:v>
                </c:pt>
                <c:pt idx="1501">
                  <c:v>296.79565550707929</c:v>
                </c:pt>
                <c:pt idx="1502">
                  <c:v>296.83102416891217</c:v>
                </c:pt>
                <c:pt idx="1503">
                  <c:v>296.86644232419405</c:v>
                </c:pt>
                <c:pt idx="1504">
                  <c:v>296.90191000745131</c:v>
                </c:pt>
                <c:pt idx="1505">
                  <c:v>296.93742725321027</c:v>
                </c:pt>
                <c:pt idx="1506">
                  <c:v>296.97299409599725</c:v>
                </c:pt>
                <c:pt idx="1507">
                  <c:v>297.00861057033853</c:v>
                </c:pt>
                <c:pt idx="1508">
                  <c:v>297.04427671076047</c:v>
                </c:pt>
                <c:pt idx="1509">
                  <c:v>297.07999255178936</c:v>
                </c:pt>
                <c:pt idx="1510">
                  <c:v>297.11575812795155</c:v>
                </c:pt>
                <c:pt idx="1511">
                  <c:v>297.15157347377334</c:v>
                </c:pt>
                <c:pt idx="1512">
                  <c:v>297.18743862378108</c:v>
                </c:pt>
                <c:pt idx="1513">
                  <c:v>297.22335361250106</c:v>
                </c:pt>
                <c:pt idx="1514">
                  <c:v>297.25931847445958</c:v>
                </c:pt>
                <c:pt idx="1515">
                  <c:v>297.29533324418298</c:v>
                </c:pt>
                <c:pt idx="1516">
                  <c:v>297.33139795619763</c:v>
                </c:pt>
                <c:pt idx="1517">
                  <c:v>297.36751264502976</c:v>
                </c:pt>
                <c:pt idx="1518">
                  <c:v>297.40367734520572</c:v>
                </c:pt>
                <c:pt idx="1519">
                  <c:v>297.43989209125186</c:v>
                </c:pt>
                <c:pt idx="1520">
                  <c:v>297.47615691769454</c:v>
                </c:pt>
                <c:pt idx="1521">
                  <c:v>297.51247185905993</c:v>
                </c:pt>
                <c:pt idx="1522">
                  <c:v>297.5488369498745</c:v>
                </c:pt>
                <c:pt idx="1523">
                  <c:v>297.58525222466449</c:v>
                </c:pt>
                <c:pt idx="1524">
                  <c:v>297.6217177179563</c:v>
                </c:pt>
                <c:pt idx="1525">
                  <c:v>297.65823346427612</c:v>
                </c:pt>
                <c:pt idx="1526">
                  <c:v>297.69479949815036</c:v>
                </c:pt>
                <c:pt idx="1527">
                  <c:v>297.73141585410531</c:v>
                </c:pt>
                <c:pt idx="1528">
                  <c:v>297.76808256666732</c:v>
                </c:pt>
                <c:pt idx="1529">
                  <c:v>297.80479967036274</c:v>
                </c:pt>
                <c:pt idx="1530">
                  <c:v>297.84156719971776</c:v>
                </c:pt>
                <c:pt idx="1531">
                  <c:v>297.87838518925878</c:v>
                </c:pt>
                <c:pt idx="1532">
                  <c:v>297.91525367351215</c:v>
                </c:pt>
                <c:pt idx="1533">
                  <c:v>297.95217268700418</c:v>
                </c:pt>
                <c:pt idx="1534">
                  <c:v>297.98914226426115</c:v>
                </c:pt>
                <c:pt idx="1535">
                  <c:v>298.02616243980941</c:v>
                </c:pt>
                <c:pt idx="1536">
                  <c:v>298.06323324817527</c:v>
                </c:pt>
                <c:pt idx="1537">
                  <c:v>298.100354723885</c:v>
                </c:pt>
                <c:pt idx="1538">
                  <c:v>298.13752690146498</c:v>
                </c:pt>
                <c:pt idx="1539">
                  <c:v>298.17474981544154</c:v>
                </c:pt>
                <c:pt idx="1540">
                  <c:v>298.21202350034099</c:v>
                </c:pt>
                <c:pt idx="1541">
                  <c:v>298.24934799068961</c:v>
                </c:pt>
                <c:pt idx="1542">
                  <c:v>298.28672332101377</c:v>
                </c:pt>
                <c:pt idx="1543">
                  <c:v>298.32414952583974</c:v>
                </c:pt>
                <c:pt idx="1544">
                  <c:v>298.3616266396939</c:v>
                </c:pt>
                <c:pt idx="1545">
                  <c:v>298.39915469710246</c:v>
                </c:pt>
                <c:pt idx="1546">
                  <c:v>298.4367337325919</c:v>
                </c:pt>
                <c:pt idx="1547">
                  <c:v>298.47436378068841</c:v>
                </c:pt>
                <c:pt idx="1548">
                  <c:v>298.51204487591838</c:v>
                </c:pt>
                <c:pt idx="1549">
                  <c:v>298.54977705280805</c:v>
                </c:pt>
                <c:pt idx="1550">
                  <c:v>298.58756034588384</c:v>
                </c:pt>
                <c:pt idx="1551">
                  <c:v>298.62539478967204</c:v>
                </c:pt>
                <c:pt idx="1552">
                  <c:v>298.66328041869895</c:v>
                </c:pt>
                <c:pt idx="1553">
                  <c:v>298.70121726749085</c:v>
                </c:pt>
                <c:pt idx="1554">
                  <c:v>298.73920537057415</c:v>
                </c:pt>
                <c:pt idx="1555">
                  <c:v>298.77724476247511</c:v>
                </c:pt>
                <c:pt idx="1556">
                  <c:v>298.81533547772005</c:v>
                </c:pt>
                <c:pt idx="1557">
                  <c:v>298.85347755083529</c:v>
                </c:pt>
                <c:pt idx="1558">
                  <c:v>298.89167101634717</c:v>
                </c:pt>
                <c:pt idx="1559">
                  <c:v>298.92991590878205</c:v>
                </c:pt>
                <c:pt idx="1560">
                  <c:v>298.9682122626661</c:v>
                </c:pt>
                <c:pt idx="1561">
                  <c:v>299.00656011252585</c:v>
                </c:pt>
                <c:pt idx="1562">
                  <c:v>299.04495949288741</c:v>
                </c:pt>
                <c:pt idx="1563">
                  <c:v>299.08341043827727</c:v>
                </c:pt>
                <c:pt idx="1564">
                  <c:v>299.12191298322165</c:v>
                </c:pt>
                <c:pt idx="1565">
                  <c:v>299.1604671622469</c:v>
                </c:pt>
                <c:pt idx="1566">
                  <c:v>299.19907300987938</c:v>
                </c:pt>
                <c:pt idx="1567">
                  <c:v>299.23773056064533</c:v>
                </c:pt>
                <c:pt idx="1568">
                  <c:v>299.2764398490711</c:v>
                </c:pt>
                <c:pt idx="1569">
                  <c:v>299.31520090968303</c:v>
                </c:pt>
                <c:pt idx="1570">
                  <c:v>299.35401377700742</c:v>
                </c:pt>
                <c:pt idx="1571">
                  <c:v>299.39287848557063</c:v>
                </c:pt>
                <c:pt idx="1572">
                  <c:v>299.43179506989895</c:v>
                </c:pt>
                <c:pt idx="1573">
                  <c:v>299.47076356451868</c:v>
                </c:pt>
                <c:pt idx="1574">
                  <c:v>299.5097840039561</c:v>
                </c:pt>
                <c:pt idx="1575">
                  <c:v>299.54885642273769</c:v>
                </c:pt>
                <c:pt idx="1576">
                  <c:v>299.58798085538956</c:v>
                </c:pt>
                <c:pt idx="1577">
                  <c:v>299.62715733643819</c:v>
                </c:pt>
                <c:pt idx="1578">
                  <c:v>299.66638590040986</c:v>
                </c:pt>
                <c:pt idx="1579">
                  <c:v>299.70566658183088</c:v>
                </c:pt>
                <c:pt idx="1580">
                  <c:v>299.74499941522754</c:v>
                </c:pt>
                <c:pt idx="1581">
                  <c:v>299.78438443512619</c:v>
                </c:pt>
                <c:pt idx="1582">
                  <c:v>299.82382167605311</c:v>
                </c:pt>
                <c:pt idx="1583">
                  <c:v>299.86331117253468</c:v>
                </c:pt>
                <c:pt idx="1584">
                  <c:v>299.90285295909723</c:v>
                </c:pt>
                <c:pt idx="1585">
                  <c:v>299.94244707026701</c:v>
                </c:pt>
                <c:pt idx="1586">
                  <c:v>299.98209354057036</c:v>
                </c:pt>
                <c:pt idx="1587">
                  <c:v>300.02179240453364</c:v>
                </c:pt>
                <c:pt idx="1588">
                  <c:v>300.06154369668315</c:v>
                </c:pt>
                <c:pt idx="1589">
                  <c:v>300.10134745154517</c:v>
                </c:pt>
                <c:pt idx="1590">
                  <c:v>300.14120370364606</c:v>
                </c:pt>
                <c:pt idx="1591">
                  <c:v>300.18111248751211</c:v>
                </c:pt>
                <c:pt idx="1592">
                  <c:v>300.22107383766968</c:v>
                </c:pt>
                <c:pt idx="1593">
                  <c:v>300.26108778864511</c:v>
                </c:pt>
                <c:pt idx="1594">
                  <c:v>300.30115437496465</c:v>
                </c:pt>
                <c:pt idx="1595">
                  <c:v>300.34127363115465</c:v>
                </c:pt>
                <c:pt idx="1596">
                  <c:v>300.3814455917414</c:v>
                </c:pt>
                <c:pt idx="1597">
                  <c:v>300.4216702912513</c:v>
                </c:pt>
                <c:pt idx="1598">
                  <c:v>300.46194776421061</c:v>
                </c:pt>
                <c:pt idx="1599">
                  <c:v>300.5022780451456</c:v>
                </c:pt>
                <c:pt idx="1600">
                  <c:v>300.5426611685827</c:v>
                </c:pt>
                <c:pt idx="1601">
                  <c:v>300.58309716904819</c:v>
                </c:pt>
                <c:pt idx="1602">
                  <c:v>300.62358608106837</c:v>
                </c:pt>
                <c:pt idx="1603">
                  <c:v>300.66412793916953</c:v>
                </c:pt>
                <c:pt idx="1604">
                  <c:v>300.70472277787809</c:v>
                </c:pt>
                <c:pt idx="1605">
                  <c:v>300.74537063172028</c:v>
                </c:pt>
                <c:pt idx="1606">
                  <c:v>300.78607153522239</c:v>
                </c:pt>
                <c:pt idx="1607">
                  <c:v>300.82682552291089</c:v>
                </c:pt>
                <c:pt idx="1608">
                  <c:v>300.86763262931197</c:v>
                </c:pt>
                <c:pt idx="1609">
                  <c:v>300.90849288895197</c:v>
                </c:pt>
                <c:pt idx="1610">
                  <c:v>300.94940633635724</c:v>
                </c:pt>
                <c:pt idx="1611">
                  <c:v>300.99037300605409</c:v>
                </c:pt>
                <c:pt idx="1612">
                  <c:v>301.03139293256879</c:v>
                </c:pt>
                <c:pt idx="1613">
                  <c:v>301.07246615042777</c:v>
                </c:pt>
                <c:pt idx="1614">
                  <c:v>301.11359269415721</c:v>
                </c:pt>
                <c:pt idx="1615">
                  <c:v>301.15477259828356</c:v>
                </c:pt>
                <c:pt idx="1616">
                  <c:v>301.19600589733307</c:v>
                </c:pt>
                <c:pt idx="1617">
                  <c:v>301.23729262583208</c:v>
                </c:pt>
                <c:pt idx="1618">
                  <c:v>301.2786328183069</c:v>
                </c:pt>
                <c:pt idx="1619">
                  <c:v>301.32002650928388</c:v>
                </c:pt>
                <c:pt idx="1620">
                  <c:v>301.36147373328924</c:v>
                </c:pt>
                <c:pt idx="1621">
                  <c:v>301.40297452484941</c:v>
                </c:pt>
                <c:pt idx="1622">
                  <c:v>301.44452891849073</c:v>
                </c:pt>
                <c:pt idx="1623">
                  <c:v>301.48613694873939</c:v>
                </c:pt>
                <c:pt idx="1624">
                  <c:v>301.52779865012178</c:v>
                </c:pt>
                <c:pt idx="1625">
                  <c:v>301.56951405716427</c:v>
                </c:pt>
                <c:pt idx="1626">
                  <c:v>301.61128320439309</c:v>
                </c:pt>
                <c:pt idx="1627">
                  <c:v>301.65310612633459</c:v>
                </c:pt>
                <c:pt idx="1628">
                  <c:v>301.69498285751513</c:v>
                </c:pt>
                <c:pt idx="1629">
                  <c:v>301.73691343246099</c:v>
                </c:pt>
                <c:pt idx="1630">
                  <c:v>301.77889788569854</c:v>
                </c:pt>
                <c:pt idx="1631">
                  <c:v>301.82093625175401</c:v>
                </c:pt>
                <c:pt idx="1632">
                  <c:v>301.8630285651538</c:v>
                </c:pt>
                <c:pt idx="1633">
                  <c:v>301.90517486042415</c:v>
                </c:pt>
                <c:pt idx="1634">
                  <c:v>301.94737517209148</c:v>
                </c:pt>
                <c:pt idx="1635">
                  <c:v>301.98962953468202</c:v>
                </c:pt>
                <c:pt idx="1636">
                  <c:v>302.03193798272213</c:v>
                </c:pt>
                <c:pt idx="1637">
                  <c:v>302.07430055073814</c:v>
                </c:pt>
                <c:pt idx="1638">
                  <c:v>302.11671727325637</c:v>
                </c:pt>
                <c:pt idx="1639">
                  <c:v>302.1591881848031</c:v>
                </c:pt>
                <c:pt idx="1640">
                  <c:v>302.20171331990468</c:v>
                </c:pt>
                <c:pt idx="1641">
                  <c:v>302.24429271308748</c:v>
                </c:pt>
                <c:pt idx="1642">
                  <c:v>302.28692639887771</c:v>
                </c:pt>
                <c:pt idx="1643">
                  <c:v>302.32961441180174</c:v>
                </c:pt>
                <c:pt idx="1644">
                  <c:v>302.37235678638592</c:v>
                </c:pt>
                <c:pt idx="1645">
                  <c:v>302.41515355715654</c:v>
                </c:pt>
                <c:pt idx="1646">
                  <c:v>302.45800475863996</c:v>
                </c:pt>
                <c:pt idx="1647">
                  <c:v>302.50091042536241</c:v>
                </c:pt>
                <c:pt idx="1648">
                  <c:v>302.54387059185029</c:v>
                </c:pt>
                <c:pt idx="1649">
                  <c:v>302.58688529262986</c:v>
                </c:pt>
                <c:pt idx="1650">
                  <c:v>302.62995456222751</c:v>
                </c:pt>
                <c:pt idx="1651">
                  <c:v>302.67307843516949</c:v>
                </c:pt>
                <c:pt idx="1652">
                  <c:v>302.7162569459822</c:v>
                </c:pt>
                <c:pt idx="1653">
                  <c:v>302.75949012919187</c:v>
                </c:pt>
                <c:pt idx="1654">
                  <c:v>302.80277801932488</c:v>
                </c:pt>
                <c:pt idx="1655">
                  <c:v>302.84612065090755</c:v>
                </c:pt>
                <c:pt idx="1656">
                  <c:v>302.88951805846614</c:v>
                </c:pt>
                <c:pt idx="1657">
                  <c:v>302.93297027652704</c:v>
                </c:pt>
                <c:pt idx="1658">
                  <c:v>302.97647733961657</c:v>
                </c:pt>
                <c:pt idx="1659">
                  <c:v>303.02003928226094</c:v>
                </c:pt>
                <c:pt idx="1660">
                  <c:v>303.06365613898663</c:v>
                </c:pt>
                <c:pt idx="1661">
                  <c:v>303.10732794431982</c:v>
                </c:pt>
                <c:pt idx="1662">
                  <c:v>303.15105473278692</c:v>
                </c:pt>
                <c:pt idx="1663">
                  <c:v>303.19483653891422</c:v>
                </c:pt>
                <c:pt idx="1664">
                  <c:v>303.23867339722801</c:v>
                </c:pt>
                <c:pt idx="1665">
                  <c:v>303.28256534225471</c:v>
                </c:pt>
                <c:pt idx="1666">
                  <c:v>303.3265124085205</c:v>
                </c:pt>
                <c:pt idx="1667">
                  <c:v>303.37051463055178</c:v>
                </c:pt>
                <c:pt idx="1668">
                  <c:v>303.41457204287485</c:v>
                </c:pt>
                <c:pt idx="1669">
                  <c:v>303.45868468001606</c:v>
                </c:pt>
                <c:pt idx="1670">
                  <c:v>303.50285257650171</c:v>
                </c:pt>
                <c:pt idx="1671">
                  <c:v>303.54707576685814</c:v>
                </c:pt>
                <c:pt idx="1672">
                  <c:v>303.5913542856116</c:v>
                </c:pt>
                <c:pt idx="1673">
                  <c:v>303.63568816728849</c:v>
                </c:pt>
                <c:pt idx="1674">
                  <c:v>303.68007744641505</c:v>
                </c:pt>
                <c:pt idx="1675">
                  <c:v>303.7245221575177</c:v>
                </c:pt>
                <c:pt idx="1676">
                  <c:v>303.76902233512266</c:v>
                </c:pt>
                <c:pt idx="1677">
                  <c:v>303.81357801375634</c:v>
                </c:pt>
                <c:pt idx="1678">
                  <c:v>303.85818922794499</c:v>
                </c:pt>
                <c:pt idx="1679">
                  <c:v>303.90285601221495</c:v>
                </c:pt>
                <c:pt idx="1680">
                  <c:v>303.94757840109253</c:v>
                </c:pt>
                <c:pt idx="1681">
                  <c:v>303.99235642910406</c:v>
                </c:pt>
                <c:pt idx="1682">
                  <c:v>304.03719013077591</c:v>
                </c:pt>
                <c:pt idx="1683">
                  <c:v>304.08207954063431</c:v>
                </c:pt>
                <c:pt idx="1684">
                  <c:v>304.12702469320567</c:v>
                </c:pt>
                <c:pt idx="1685">
                  <c:v>304.17202562301622</c:v>
                </c:pt>
                <c:pt idx="1686">
                  <c:v>304.21708236459233</c:v>
                </c:pt>
                <c:pt idx="1687">
                  <c:v>304.26219495246033</c:v>
                </c:pt>
                <c:pt idx="1688">
                  <c:v>304.30736342114653</c:v>
                </c:pt>
                <c:pt idx="1689">
                  <c:v>304.35258780517722</c:v>
                </c:pt>
                <c:pt idx="1690">
                  <c:v>304.39786813907875</c:v>
                </c:pt>
                <c:pt idx="1691">
                  <c:v>304.44320445737742</c:v>
                </c:pt>
                <c:pt idx="1692">
                  <c:v>304.48859679459957</c:v>
                </c:pt>
                <c:pt idx="1693">
                  <c:v>304.53404518527145</c:v>
                </c:pt>
                <c:pt idx="1694">
                  <c:v>304.57954966391952</c:v>
                </c:pt>
                <c:pt idx="1695">
                  <c:v>304.62511026507002</c:v>
                </c:pt>
                <c:pt idx="1696">
                  <c:v>304.67072702324924</c:v>
                </c:pt>
                <c:pt idx="1697">
                  <c:v>304.71639997298354</c:v>
                </c:pt>
                <c:pt idx="1698">
                  <c:v>304.7621291487992</c:v>
                </c:pt>
                <c:pt idx="1699">
                  <c:v>304.80791458522259</c:v>
                </c:pt>
                <c:pt idx="1700">
                  <c:v>304.85375631677999</c:v>
                </c:pt>
                <c:pt idx="1701">
                  <c:v>304.89965437799776</c:v>
                </c:pt>
                <c:pt idx="1702">
                  <c:v>304.94560880340219</c:v>
                </c:pt>
                <c:pt idx="1703">
                  <c:v>304.99161962751964</c:v>
                </c:pt>
                <c:pt idx="1704">
                  <c:v>305.03768688487634</c:v>
                </c:pt>
                <c:pt idx="1705">
                  <c:v>305.08381060999869</c:v>
                </c:pt>
                <c:pt idx="1706">
                  <c:v>305.129990837413</c:v>
                </c:pt>
                <c:pt idx="1707">
                  <c:v>305.17622760164556</c:v>
                </c:pt>
                <c:pt idx="1708">
                  <c:v>305.22252093722273</c:v>
                </c:pt>
                <c:pt idx="1709">
                  <c:v>305.26887087867078</c:v>
                </c:pt>
                <c:pt idx="1710">
                  <c:v>305.31527746051609</c:v>
                </c:pt>
                <c:pt idx="1711">
                  <c:v>305.36174071728487</c:v>
                </c:pt>
                <c:pt idx="1712">
                  <c:v>305.40826068350361</c:v>
                </c:pt>
                <c:pt idx="1713">
                  <c:v>305.45483739369848</c:v>
                </c:pt>
                <c:pt idx="1714">
                  <c:v>305.50147088239584</c:v>
                </c:pt>
                <c:pt idx="1715">
                  <c:v>305.54816118412208</c:v>
                </c:pt>
                <c:pt idx="1716">
                  <c:v>305.5949083334034</c:v>
                </c:pt>
                <c:pt idx="1717">
                  <c:v>305.64171236476619</c:v>
                </c:pt>
                <c:pt idx="1718">
                  <c:v>305.68857331273682</c:v>
                </c:pt>
                <c:pt idx="1719">
                  <c:v>305.73549121184146</c:v>
                </c:pt>
                <c:pt idx="1720">
                  <c:v>305.78246609660658</c:v>
                </c:pt>
                <c:pt idx="1721">
                  <c:v>305.82949800155848</c:v>
                </c:pt>
                <c:pt idx="1722">
                  <c:v>305.87658696122338</c:v>
                </c:pt>
                <c:pt idx="1723">
                  <c:v>305.92373301012771</c:v>
                </c:pt>
                <c:pt idx="1724">
                  <c:v>305.97093618279769</c:v>
                </c:pt>
                <c:pt idx="1725">
                  <c:v>306.01819651375968</c:v>
                </c:pt>
                <c:pt idx="1726">
                  <c:v>306.06551403754008</c:v>
                </c:pt>
                <c:pt idx="1727">
                  <c:v>306.11288878866509</c:v>
                </c:pt>
                <c:pt idx="1728">
                  <c:v>306.1603208016611</c:v>
                </c:pt>
                <c:pt idx="1729">
                  <c:v>306.20781011105441</c:v>
                </c:pt>
                <c:pt idx="1730">
                  <c:v>306.25535675137132</c:v>
                </c:pt>
                <c:pt idx="1731">
                  <c:v>306.30296075713818</c:v>
                </c:pt>
                <c:pt idx="1732">
                  <c:v>306.35062216288128</c:v>
                </c:pt>
                <c:pt idx="1733">
                  <c:v>306.39834100312697</c:v>
                </c:pt>
                <c:pt idx="1734">
                  <c:v>306.44611731240155</c:v>
                </c:pt>
                <c:pt idx="1735">
                  <c:v>306.49395112523138</c:v>
                </c:pt>
                <c:pt idx="1736">
                  <c:v>306.54184247614273</c:v>
                </c:pt>
                <c:pt idx="1737">
                  <c:v>306.58979139966192</c:v>
                </c:pt>
                <c:pt idx="1738">
                  <c:v>306.63779793031529</c:v>
                </c:pt>
                <c:pt idx="1739">
                  <c:v>306.68586210262919</c:v>
                </c:pt>
                <c:pt idx="1740">
                  <c:v>306.73398395112986</c:v>
                </c:pt>
                <c:pt idx="1741">
                  <c:v>306.78216351034371</c:v>
                </c:pt>
                <c:pt idx="1742">
                  <c:v>306.83040081479697</c:v>
                </c:pt>
                <c:pt idx="1743">
                  <c:v>306.87869589901607</c:v>
                </c:pt>
                <c:pt idx="1744">
                  <c:v>306.92704879752716</c:v>
                </c:pt>
                <c:pt idx="1745">
                  <c:v>306.97545954485679</c:v>
                </c:pt>
                <c:pt idx="1746">
                  <c:v>307.02392817553107</c:v>
                </c:pt>
                <c:pt idx="1747">
                  <c:v>307.07245472407641</c:v>
                </c:pt>
                <c:pt idx="1748">
                  <c:v>307.12103922501916</c:v>
                </c:pt>
                <c:pt idx="1749">
                  <c:v>307.16968171288556</c:v>
                </c:pt>
                <c:pt idx="1750">
                  <c:v>307.21838222220197</c:v>
                </c:pt>
                <c:pt idx="1751">
                  <c:v>307.26714078749478</c:v>
                </c:pt>
                <c:pt idx="1752">
                  <c:v>307.31595744329019</c:v>
                </c:pt>
                <c:pt idx="1753">
                  <c:v>307.36483222411459</c:v>
                </c:pt>
                <c:pt idx="1754">
                  <c:v>307.41376516449424</c:v>
                </c:pt>
                <c:pt idx="1755">
                  <c:v>307.46275629895553</c:v>
                </c:pt>
                <c:pt idx="1756">
                  <c:v>307.51180566202476</c:v>
                </c:pt>
                <c:pt idx="1757">
                  <c:v>307.56091328822822</c:v>
                </c:pt>
                <c:pt idx="1758">
                  <c:v>307.61007921209227</c:v>
                </c:pt>
                <c:pt idx="1759">
                  <c:v>307.65930346814321</c:v>
                </c:pt>
                <c:pt idx="1760">
                  <c:v>307.70858609090737</c:v>
                </c:pt>
                <c:pt idx="1761">
                  <c:v>307.75792711491101</c:v>
                </c:pt>
                <c:pt idx="1762">
                  <c:v>307.80732657468059</c:v>
                </c:pt>
                <c:pt idx="1763">
                  <c:v>307.85678450474222</c:v>
                </c:pt>
                <c:pt idx="1764">
                  <c:v>307.90630093962244</c:v>
                </c:pt>
                <c:pt idx="1765">
                  <c:v>307.95587591384742</c:v>
                </c:pt>
                <c:pt idx="1766">
                  <c:v>308.00550946194352</c:v>
                </c:pt>
                <c:pt idx="1767">
                  <c:v>308.05520161843708</c:v>
                </c:pt>
                <c:pt idx="1768">
                  <c:v>308.10495241785441</c:v>
                </c:pt>
                <c:pt idx="1769">
                  <c:v>308.15476189472184</c:v>
                </c:pt>
                <c:pt idx="1770">
                  <c:v>308.20463008356569</c:v>
                </c:pt>
                <c:pt idx="1771">
                  <c:v>308.25455701891224</c:v>
                </c:pt>
                <c:pt idx="1772">
                  <c:v>308.30454273528784</c:v>
                </c:pt>
                <c:pt idx="1773">
                  <c:v>308.35458726721879</c:v>
                </c:pt>
                <c:pt idx="1774">
                  <c:v>308.40469064923144</c:v>
                </c:pt>
                <c:pt idx="1775">
                  <c:v>308.45485291585209</c:v>
                </c:pt>
                <c:pt idx="1776">
                  <c:v>308.50507410160708</c:v>
                </c:pt>
                <c:pt idx="1777">
                  <c:v>308.55535424102271</c:v>
                </c:pt>
                <c:pt idx="1778">
                  <c:v>308.60569336862528</c:v>
                </c:pt>
                <c:pt idx="1779">
                  <c:v>308.65609151894114</c:v>
                </c:pt>
                <c:pt idx="1780">
                  <c:v>308.70654872649664</c:v>
                </c:pt>
                <c:pt idx="1781">
                  <c:v>308.75706502581801</c:v>
                </c:pt>
                <c:pt idx="1782">
                  <c:v>308.80764045143167</c:v>
                </c:pt>
                <c:pt idx="1783">
                  <c:v>308.85827503786385</c:v>
                </c:pt>
                <c:pt idx="1784">
                  <c:v>308.90896881964096</c:v>
                </c:pt>
                <c:pt idx="1785">
                  <c:v>308.95972183128924</c:v>
                </c:pt>
                <c:pt idx="1786">
                  <c:v>309.01053410733505</c:v>
                </c:pt>
                <c:pt idx="1787">
                  <c:v>309.06140568230472</c:v>
                </c:pt>
                <c:pt idx="1788">
                  <c:v>309.11233659072451</c:v>
                </c:pt>
                <c:pt idx="1789">
                  <c:v>309.16332686712082</c:v>
                </c:pt>
                <c:pt idx="1790">
                  <c:v>309.21437654601993</c:v>
                </c:pt>
                <c:pt idx="1791">
                  <c:v>309.26548566194811</c:v>
                </c:pt>
                <c:pt idx="1792">
                  <c:v>309.31665424943179</c:v>
                </c:pt>
                <c:pt idx="1793">
                  <c:v>309.36788234299718</c:v>
                </c:pt>
                <c:pt idx="1794">
                  <c:v>309.41916997717067</c:v>
                </c:pt>
                <c:pt idx="1795">
                  <c:v>309.47051718647856</c:v>
                </c:pt>
                <c:pt idx="1796">
                  <c:v>309.5219240054472</c:v>
                </c:pt>
                <c:pt idx="1797">
                  <c:v>309.57339046860284</c:v>
                </c:pt>
                <c:pt idx="1798">
                  <c:v>309.62491661047187</c:v>
                </c:pt>
                <c:pt idx="1799">
                  <c:v>309.67650246558054</c:v>
                </c:pt>
                <c:pt idx="1800">
                  <c:v>309.7281480684552</c:v>
                </c:pt>
                <c:pt idx="1801">
                  <c:v>309.7798534536222</c:v>
                </c:pt>
                <c:pt idx="1802">
                  <c:v>309.83161865560788</c:v>
                </c:pt>
                <c:pt idx="1803">
                  <c:v>309.88344370893844</c:v>
                </c:pt>
                <c:pt idx="1804">
                  <c:v>309.93532864814034</c:v>
                </c:pt>
                <c:pt idx="1805">
                  <c:v>309.98727350773981</c:v>
                </c:pt>
                <c:pt idx="1806">
                  <c:v>310.03927832226316</c:v>
                </c:pt>
                <c:pt idx="1807">
                  <c:v>310.09134312623678</c:v>
                </c:pt>
                <c:pt idx="1808">
                  <c:v>310.14346795418697</c:v>
                </c:pt>
                <c:pt idx="1809">
                  <c:v>310.19565284064004</c:v>
                </c:pt>
                <c:pt idx="1810">
                  <c:v>310.24789782012226</c:v>
                </c:pt>
                <c:pt idx="1811">
                  <c:v>310.30020292716</c:v>
                </c:pt>
                <c:pt idx="1812">
                  <c:v>310.35256819627961</c:v>
                </c:pt>
                <c:pt idx="1813">
                  <c:v>310.40499366200737</c:v>
                </c:pt>
                <c:pt idx="1814">
                  <c:v>310.45747935886959</c:v>
                </c:pt>
                <c:pt idx="1815">
                  <c:v>310.51002532139256</c:v>
                </c:pt>
                <c:pt idx="1816">
                  <c:v>310.56263158410269</c:v>
                </c:pt>
                <c:pt idx="1817">
                  <c:v>310.61529818152627</c:v>
                </c:pt>
                <c:pt idx="1818">
                  <c:v>310.66802514818954</c:v>
                </c:pt>
                <c:pt idx="1819">
                  <c:v>310.72081251861891</c:v>
                </c:pt>
                <c:pt idx="1820">
                  <c:v>310.77366032734068</c:v>
                </c:pt>
                <c:pt idx="1821">
                  <c:v>310.82656860888119</c:v>
                </c:pt>
                <c:pt idx="1822">
                  <c:v>310.87953739776668</c:v>
                </c:pt>
                <c:pt idx="1823">
                  <c:v>310.93256672852357</c:v>
                </c:pt>
                <c:pt idx="1824">
                  <c:v>310.98565663567808</c:v>
                </c:pt>
                <c:pt idx="1825">
                  <c:v>311.03880715375664</c:v>
                </c:pt>
                <c:pt idx="1826">
                  <c:v>311.09201831728546</c:v>
                </c:pt>
                <c:pt idx="1827">
                  <c:v>311.14529016079092</c:v>
                </c:pt>
                <c:pt idx="1828">
                  <c:v>311.1986227187993</c:v>
                </c:pt>
                <c:pt idx="1829">
                  <c:v>311.25201602583701</c:v>
                </c:pt>
                <c:pt idx="1830">
                  <c:v>311.30547011643023</c:v>
                </c:pt>
                <c:pt idx="1831">
                  <c:v>311.35898502510543</c:v>
                </c:pt>
                <c:pt idx="1832">
                  <c:v>311.41256078638884</c:v>
                </c:pt>
                <c:pt idx="1833">
                  <c:v>311.46619743480676</c:v>
                </c:pt>
                <c:pt idx="1834">
                  <c:v>311.5198950048856</c:v>
                </c:pt>
                <c:pt idx="1835">
                  <c:v>311.57365353115159</c:v>
                </c:pt>
                <c:pt idx="1836">
                  <c:v>311.62747304813109</c:v>
                </c:pt>
                <c:pt idx="1837">
                  <c:v>311.68135359035045</c:v>
                </c:pt>
                <c:pt idx="1838">
                  <c:v>311.73529519233591</c:v>
                </c:pt>
                <c:pt idx="1839">
                  <c:v>311.78929788861387</c:v>
                </c:pt>
                <c:pt idx="1840">
                  <c:v>311.84336171371064</c:v>
                </c:pt>
                <c:pt idx="1841">
                  <c:v>311.89748670215243</c:v>
                </c:pt>
                <c:pt idx="1842">
                  <c:v>311.95167288846574</c:v>
                </c:pt>
                <c:pt idx="1843">
                  <c:v>312.00592030717672</c:v>
                </c:pt>
                <c:pt idx="1844">
                  <c:v>312.0602289928118</c:v>
                </c:pt>
                <c:pt idx="1845">
                  <c:v>312.11459897989727</c:v>
                </c:pt>
                <c:pt idx="1846">
                  <c:v>312.16903030295941</c:v>
                </c:pt>
                <c:pt idx="1847">
                  <c:v>312.22352299652459</c:v>
                </c:pt>
                <c:pt idx="1848">
                  <c:v>312.2780770951191</c:v>
                </c:pt>
                <c:pt idx="1849">
                  <c:v>312.33269263326929</c:v>
                </c:pt>
                <c:pt idx="1850">
                  <c:v>312.38736964550145</c:v>
                </c:pt>
                <c:pt idx="1851">
                  <c:v>312.44210816634194</c:v>
                </c:pt>
                <c:pt idx="1852">
                  <c:v>312.49690823031705</c:v>
                </c:pt>
                <c:pt idx="1853">
                  <c:v>312.55176987195307</c:v>
                </c:pt>
                <c:pt idx="1854">
                  <c:v>312.60669312577636</c:v>
                </c:pt>
                <c:pt idx="1855">
                  <c:v>312.66167802631321</c:v>
                </c:pt>
                <c:pt idx="1856">
                  <c:v>312.71672460809003</c:v>
                </c:pt>
                <c:pt idx="1857">
                  <c:v>312.771832905633</c:v>
                </c:pt>
                <c:pt idx="1858">
                  <c:v>312.82700295346854</c:v>
                </c:pt>
                <c:pt idx="1859">
                  <c:v>312.88223478612292</c:v>
                </c:pt>
                <c:pt idx="1860">
                  <c:v>312.93752843812251</c:v>
                </c:pt>
                <c:pt idx="1861">
                  <c:v>312.9928839439936</c:v>
                </c:pt>
                <c:pt idx="1862">
                  <c:v>313.04830133826249</c:v>
                </c:pt>
                <c:pt idx="1863">
                  <c:v>313.10378065545552</c:v>
                </c:pt>
                <c:pt idx="1864">
                  <c:v>313.159321930099</c:v>
                </c:pt>
                <c:pt idx="1865">
                  <c:v>313.21492519671926</c:v>
                </c:pt>
                <c:pt idx="1866">
                  <c:v>313.27059048984262</c:v>
                </c:pt>
                <c:pt idx="1867">
                  <c:v>313.32631784399541</c:v>
                </c:pt>
                <c:pt idx="1868">
                  <c:v>313.38210729370394</c:v>
                </c:pt>
                <c:pt idx="1869">
                  <c:v>313.43795887349449</c:v>
                </c:pt>
                <c:pt idx="1870">
                  <c:v>313.49387261789343</c:v>
                </c:pt>
                <c:pt idx="1871">
                  <c:v>313.5498485614271</c:v>
                </c:pt>
                <c:pt idx="1872">
                  <c:v>313.60588673862173</c:v>
                </c:pt>
                <c:pt idx="1873">
                  <c:v>313.66198718400375</c:v>
                </c:pt>
                <c:pt idx="1874">
                  <c:v>313.71814993209938</c:v>
                </c:pt>
                <c:pt idx="1875">
                  <c:v>313.77437501743503</c:v>
                </c:pt>
                <c:pt idx="1876">
                  <c:v>313.83066247453695</c:v>
                </c:pt>
                <c:pt idx="1877">
                  <c:v>313.88701233793148</c:v>
                </c:pt>
                <c:pt idx="1878">
                  <c:v>313.94342464214492</c:v>
                </c:pt>
                <c:pt idx="1879">
                  <c:v>313.99989942170367</c:v>
                </c:pt>
                <c:pt idx="1880">
                  <c:v>314.05643671113398</c:v>
                </c:pt>
                <c:pt idx="1881">
                  <c:v>314.11303654496214</c:v>
                </c:pt>
                <c:pt idx="1882">
                  <c:v>314.16969895771456</c:v>
                </c:pt>
                <c:pt idx="1883">
                  <c:v>314.22642398391747</c:v>
                </c:pt>
                <c:pt idx="1884">
                  <c:v>314.28321165809723</c:v>
                </c:pt>
                <c:pt idx="1885">
                  <c:v>314.34006201478019</c:v>
                </c:pt>
                <c:pt idx="1886">
                  <c:v>314.39697508849264</c:v>
                </c:pt>
                <c:pt idx="1887">
                  <c:v>314.45395091376093</c:v>
                </c:pt>
                <c:pt idx="1888">
                  <c:v>314.51098952511131</c:v>
                </c:pt>
                <c:pt idx="1889">
                  <c:v>314.56809095707013</c:v>
                </c:pt>
                <c:pt idx="1890">
                  <c:v>314.62525524416372</c:v>
                </c:pt>
                <c:pt idx="1891">
                  <c:v>314.68248242091846</c:v>
                </c:pt>
                <c:pt idx="1892">
                  <c:v>314.73977252186057</c:v>
                </c:pt>
                <c:pt idx="1893">
                  <c:v>314.79712558151641</c:v>
                </c:pt>
                <c:pt idx="1894">
                  <c:v>314.85454163441227</c:v>
                </c:pt>
                <c:pt idx="1895">
                  <c:v>314.9120207150745</c:v>
                </c:pt>
                <c:pt idx="1896">
                  <c:v>314.96956285802946</c:v>
                </c:pt>
                <c:pt idx="1897">
                  <c:v>315.02716809780338</c:v>
                </c:pt>
                <c:pt idx="1898">
                  <c:v>315.08483646892267</c:v>
                </c:pt>
                <c:pt idx="1899">
                  <c:v>315.14256800591363</c:v>
                </c:pt>
                <c:pt idx="1900">
                  <c:v>315.20036274330249</c:v>
                </c:pt>
                <c:pt idx="1901">
                  <c:v>315.25822071561566</c:v>
                </c:pt>
                <c:pt idx="1902">
                  <c:v>315.31614195737944</c:v>
                </c:pt>
              </c:numCache>
            </c:numRef>
          </c:yVal>
          <c:smooth val="1"/>
        </c:ser>
        <c:axId val="196525440"/>
        <c:axId val="196535424"/>
      </c:scatterChart>
      <c:valAx>
        <c:axId val="196525440"/>
        <c:scaling>
          <c:orientation val="minMax"/>
          <c:max val="2025"/>
          <c:min val="1850"/>
        </c:scaling>
        <c:axPos val="b"/>
        <c:numFmt formatCode="0" sourceLinked="1"/>
        <c:tickLblPos val="nextTo"/>
        <c:spPr>
          <a:ln w="25400">
            <a:solidFill>
              <a:schemeClr val="tx1"/>
            </a:solidFill>
          </a:ln>
        </c:spPr>
        <c:txPr>
          <a:bodyPr/>
          <a:lstStyle/>
          <a:p>
            <a:pPr>
              <a:defRPr sz="1200" b="1"/>
            </a:pPr>
            <a:endParaRPr lang="de-DE"/>
          </a:p>
        </c:txPr>
        <c:crossAx val="196535424"/>
        <c:crosses val="autoZero"/>
        <c:crossBetween val="midCat"/>
        <c:majorUnit val="25"/>
      </c:valAx>
      <c:valAx>
        <c:axId val="196535424"/>
        <c:scaling>
          <c:orientation val="minMax"/>
          <c:max val="430"/>
          <c:min val="280"/>
        </c:scaling>
        <c:axPos val="l"/>
        <c:majorGridlines/>
        <c:numFmt formatCode="0" sourceLinked="1"/>
        <c:tickLblPos val="nextTo"/>
        <c:spPr>
          <a:ln w="25400">
            <a:solidFill>
              <a:schemeClr val="tx1"/>
            </a:solidFill>
          </a:ln>
        </c:spPr>
        <c:txPr>
          <a:bodyPr/>
          <a:lstStyle/>
          <a:p>
            <a:pPr>
              <a:defRPr sz="1200" b="1"/>
            </a:pPr>
            <a:endParaRPr lang="de-DE"/>
          </a:p>
        </c:txPr>
        <c:crossAx val="196525440"/>
        <c:crosses val="autoZero"/>
        <c:crossBetween val="midCat"/>
      </c:valAx>
    </c:plotArea>
    <c:legend>
      <c:legendPos val="t"/>
      <c:layout>
        <c:manualLayout>
          <c:xMode val="edge"/>
          <c:yMode val="edge"/>
          <c:x val="4.2632450331126497E-2"/>
          <c:y val="1.4992503748125961E-2"/>
          <c:w val="0.92163355408389191"/>
          <c:h val="0.11032003683197771"/>
        </c:manualLayout>
      </c:layout>
      <c:txPr>
        <a:bodyPr/>
        <a:lstStyle/>
        <a:p>
          <a:pPr>
            <a:defRPr sz="1200" b="1" baseline="0">
              <a:latin typeface="Calibri" pitchFamily="34" charset="0"/>
              <a:ea typeface="Calibri" pitchFamily="34" charset="0"/>
              <a:cs typeface="Calibri" pitchFamily="34" charset="0"/>
            </a:defRPr>
          </a:pPr>
          <a:endParaRPr lang="de-DE"/>
        </a:p>
      </c:txPr>
    </c:legend>
    <c:plotVisOnly val="1"/>
  </c:chart>
  <c:printSettings>
    <c:headerFooter/>
    <c:pageMargins b="0.78740157499999996" l="0.70000000000000062" r="0.70000000000000062" t="0.7874015749999999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lang val="de-DE"/>
  <c:chart>
    <c:plotArea>
      <c:layout/>
      <c:barChart>
        <c:barDir val="bar"/>
        <c:grouping val="stacked"/>
        <c:ser>
          <c:idx val="0"/>
          <c:order val="0"/>
          <c:tx>
            <c:strRef>
              <c:f>Erdzeitalter!$B$34</c:f>
              <c:strCache>
                <c:ptCount val="1"/>
              </c:strCache>
            </c:strRef>
          </c:tx>
          <c:cat>
            <c:strRef>
              <c:f>Erdzeitalter!$A$35:$A$46</c:f>
              <c:strCache>
                <c:ptCount val="12"/>
                <c:pt idx="0">
                  <c:v>Quartär</c:v>
                </c:pt>
                <c:pt idx="1">
                  <c:v>Neogen</c:v>
                </c:pt>
                <c:pt idx="2">
                  <c:v>Paläogen</c:v>
                </c:pt>
                <c:pt idx="3">
                  <c:v>Kreide</c:v>
                </c:pt>
                <c:pt idx="4">
                  <c:v>Jura</c:v>
                </c:pt>
                <c:pt idx="5">
                  <c:v>Trias</c:v>
                </c:pt>
                <c:pt idx="6">
                  <c:v>Perm</c:v>
                </c:pt>
                <c:pt idx="7">
                  <c:v>Karbon</c:v>
                </c:pt>
                <c:pt idx="8">
                  <c:v>Devon</c:v>
                </c:pt>
                <c:pt idx="9">
                  <c:v>Silur</c:v>
                </c:pt>
                <c:pt idx="10">
                  <c:v>Orduvizium</c:v>
                </c:pt>
                <c:pt idx="11">
                  <c:v>Kambrium</c:v>
                </c:pt>
              </c:strCache>
            </c:strRef>
          </c:cat>
          <c:val>
            <c:numRef>
              <c:f>Erdzeitalter!$B$35:$B$46</c:f>
              <c:numCache>
                <c:formatCode>General</c:formatCode>
                <c:ptCount val="12"/>
                <c:pt idx="0">
                  <c:v>-2.5880000000000001</c:v>
                </c:pt>
                <c:pt idx="1">
                  <c:v>-20.442</c:v>
                </c:pt>
                <c:pt idx="2">
                  <c:v>-42.97</c:v>
                </c:pt>
                <c:pt idx="3">
                  <c:v>-79</c:v>
                </c:pt>
                <c:pt idx="4">
                  <c:v>-56.300000000000011</c:v>
                </c:pt>
                <c:pt idx="5">
                  <c:v>-50.599999999999994</c:v>
                </c:pt>
                <c:pt idx="6">
                  <c:v>-46.999999999999972</c:v>
                </c:pt>
                <c:pt idx="7">
                  <c:v>-60</c:v>
                </c:pt>
                <c:pt idx="8">
                  <c:v>-60.300000000000011</c:v>
                </c:pt>
                <c:pt idx="9">
                  <c:v>-24.199999999999989</c:v>
                </c:pt>
                <c:pt idx="10">
                  <c:v>-42</c:v>
                </c:pt>
                <c:pt idx="11">
                  <c:v>-55.600000000000023</c:v>
                </c:pt>
              </c:numCache>
            </c:numRef>
          </c:val>
        </c:ser>
        <c:ser>
          <c:idx val="1"/>
          <c:order val="1"/>
          <c:tx>
            <c:strRef>
              <c:f>Erdzeitalter!$G$34</c:f>
              <c:strCache>
                <c:ptCount val="1"/>
                <c:pt idx="0">
                  <c:v>Anfang</c:v>
                </c:pt>
              </c:strCache>
            </c:strRef>
          </c:tx>
          <c:cat>
            <c:strRef>
              <c:f>Erdzeitalter!$A$35:$A$46</c:f>
              <c:strCache>
                <c:ptCount val="12"/>
                <c:pt idx="0">
                  <c:v>Quartär</c:v>
                </c:pt>
                <c:pt idx="1">
                  <c:v>Neogen</c:v>
                </c:pt>
                <c:pt idx="2">
                  <c:v>Paläogen</c:v>
                </c:pt>
                <c:pt idx="3">
                  <c:v>Kreide</c:v>
                </c:pt>
                <c:pt idx="4">
                  <c:v>Jura</c:v>
                </c:pt>
                <c:pt idx="5">
                  <c:v>Trias</c:v>
                </c:pt>
                <c:pt idx="6">
                  <c:v>Perm</c:v>
                </c:pt>
                <c:pt idx="7">
                  <c:v>Karbon</c:v>
                </c:pt>
                <c:pt idx="8">
                  <c:v>Devon</c:v>
                </c:pt>
                <c:pt idx="9">
                  <c:v>Silur</c:v>
                </c:pt>
                <c:pt idx="10">
                  <c:v>Orduvizium</c:v>
                </c:pt>
                <c:pt idx="11">
                  <c:v>Kambrium</c:v>
                </c:pt>
              </c:strCache>
            </c:strRef>
          </c:cat>
          <c:val>
            <c:numRef>
              <c:f>Erdzeitalter!$G$35:$G$46</c:f>
              <c:numCache>
                <c:formatCode>General</c:formatCode>
                <c:ptCount val="12"/>
                <c:pt idx="0">
                  <c:v>2.5880000000000001</c:v>
                </c:pt>
                <c:pt idx="1">
                  <c:v>23.03</c:v>
                </c:pt>
                <c:pt idx="2">
                  <c:v>66</c:v>
                </c:pt>
                <c:pt idx="3">
                  <c:v>145</c:v>
                </c:pt>
                <c:pt idx="4">
                  <c:v>201.3</c:v>
                </c:pt>
                <c:pt idx="5">
                  <c:v>251.9</c:v>
                </c:pt>
                <c:pt idx="6">
                  <c:v>298.89999999999998</c:v>
                </c:pt>
                <c:pt idx="7">
                  <c:v>358.9</c:v>
                </c:pt>
                <c:pt idx="8">
                  <c:v>419.2</c:v>
                </c:pt>
                <c:pt idx="9">
                  <c:v>443.4</c:v>
                </c:pt>
                <c:pt idx="10">
                  <c:v>485.4</c:v>
                </c:pt>
                <c:pt idx="11">
                  <c:v>541</c:v>
                </c:pt>
              </c:numCache>
            </c:numRef>
          </c:val>
        </c:ser>
        <c:overlap val="100"/>
        <c:axId val="208269696"/>
        <c:axId val="208271232"/>
      </c:barChart>
      <c:catAx>
        <c:axId val="208269696"/>
        <c:scaling>
          <c:orientation val="minMax"/>
        </c:scaling>
        <c:axPos val="l"/>
        <c:tickLblPos val="nextTo"/>
        <c:crossAx val="208271232"/>
        <c:crosses val="autoZero"/>
        <c:auto val="1"/>
        <c:lblAlgn val="ctr"/>
        <c:lblOffset val="100"/>
      </c:catAx>
      <c:valAx>
        <c:axId val="208271232"/>
        <c:scaling>
          <c:orientation val="minMax"/>
        </c:scaling>
        <c:axPos val="b"/>
        <c:majorGridlines/>
        <c:numFmt formatCode="General" sourceLinked="1"/>
        <c:tickLblPos val="nextTo"/>
        <c:crossAx val="208269696"/>
        <c:crosses val="autoZero"/>
        <c:crossBetween val="between"/>
      </c:valAx>
    </c:plotArea>
    <c:legend>
      <c:legendPos val="r"/>
    </c:legend>
    <c:plotVisOnly val="1"/>
  </c:chart>
  <c:printSettings>
    <c:headerFooter/>
    <c:pageMargins b="0.78740157499999996" l="0.70000000000000062" r="0.70000000000000062" t="0.78740157499999996"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lang val="de-DE"/>
  <c:chart>
    <c:plotArea>
      <c:layout/>
      <c:barChart>
        <c:barDir val="bar"/>
        <c:grouping val="stacked"/>
        <c:ser>
          <c:idx val="0"/>
          <c:order val="0"/>
          <c:tx>
            <c:strRef>
              <c:f>Erdzeitalter!$A$35</c:f>
              <c:strCache>
                <c:ptCount val="1"/>
                <c:pt idx="0">
                  <c:v>Quartär</c:v>
                </c:pt>
              </c:strCache>
            </c:strRef>
          </c:tx>
          <c:dLbls>
            <c:txPr>
              <a:bodyPr rot="5400000" vert="horz"/>
              <a:lstStyle/>
              <a:p>
                <a:pPr>
                  <a:defRPr sz="1200" b="1"/>
                </a:pPr>
                <a:endParaRPr lang="de-DE"/>
              </a:p>
            </c:txPr>
            <c:showSerName val="1"/>
          </c:dLbls>
          <c:cat>
            <c:strRef>
              <c:f>Erdzeitalter!$B$34:$F$34</c:f>
              <c:strCache>
                <c:ptCount val="5"/>
                <c:pt idx="1">
                  <c:v>test1 </c:v>
                </c:pt>
                <c:pt idx="2">
                  <c:v>Test 2</c:v>
                </c:pt>
                <c:pt idx="3">
                  <c:v>Test 3</c:v>
                </c:pt>
                <c:pt idx="4">
                  <c:v>Test 4</c:v>
                </c:pt>
              </c:strCache>
            </c:strRef>
          </c:cat>
          <c:val>
            <c:numRef>
              <c:f>Erdzeitalter!$B$35:$F$35</c:f>
              <c:numCache>
                <c:formatCode>General</c:formatCode>
                <c:ptCount val="5"/>
                <c:pt idx="0">
                  <c:v>-2.5880000000000001</c:v>
                </c:pt>
                <c:pt idx="1">
                  <c:v>-1</c:v>
                </c:pt>
                <c:pt idx="2">
                  <c:v>-2</c:v>
                </c:pt>
                <c:pt idx="3">
                  <c:v>-3</c:v>
                </c:pt>
                <c:pt idx="4">
                  <c:v>-4</c:v>
                </c:pt>
              </c:numCache>
            </c:numRef>
          </c:val>
        </c:ser>
        <c:ser>
          <c:idx val="1"/>
          <c:order val="1"/>
          <c:tx>
            <c:strRef>
              <c:f>Erdzeitalter!$A$36</c:f>
              <c:strCache>
                <c:ptCount val="1"/>
                <c:pt idx="0">
                  <c:v>Neogen</c:v>
                </c:pt>
              </c:strCache>
            </c:strRef>
          </c:tx>
          <c:dLbls>
            <c:txPr>
              <a:bodyPr rot="5400000"/>
              <a:lstStyle/>
              <a:p>
                <a:pPr>
                  <a:defRPr/>
                </a:pPr>
                <a:endParaRPr lang="de-DE"/>
              </a:p>
            </c:txPr>
            <c:showSerName val="1"/>
          </c:dLbls>
          <c:cat>
            <c:strRef>
              <c:f>Erdzeitalter!$B$34:$F$34</c:f>
              <c:strCache>
                <c:ptCount val="5"/>
                <c:pt idx="1">
                  <c:v>test1 </c:v>
                </c:pt>
                <c:pt idx="2">
                  <c:v>Test 2</c:v>
                </c:pt>
                <c:pt idx="3">
                  <c:v>Test 3</c:v>
                </c:pt>
                <c:pt idx="4">
                  <c:v>Test 4</c:v>
                </c:pt>
              </c:strCache>
            </c:strRef>
          </c:cat>
          <c:val>
            <c:numRef>
              <c:f>Erdzeitalter!$B$36:$F$36</c:f>
              <c:numCache>
                <c:formatCode>General</c:formatCode>
                <c:ptCount val="5"/>
                <c:pt idx="0">
                  <c:v>-20.442</c:v>
                </c:pt>
                <c:pt idx="1">
                  <c:v>-2</c:v>
                </c:pt>
                <c:pt idx="2">
                  <c:v>-3</c:v>
                </c:pt>
                <c:pt idx="3">
                  <c:v>-4</c:v>
                </c:pt>
                <c:pt idx="4">
                  <c:v>-5</c:v>
                </c:pt>
              </c:numCache>
            </c:numRef>
          </c:val>
        </c:ser>
        <c:ser>
          <c:idx val="2"/>
          <c:order val="2"/>
          <c:tx>
            <c:strRef>
              <c:f>Erdzeitalter!$A$37</c:f>
              <c:strCache>
                <c:ptCount val="1"/>
                <c:pt idx="0">
                  <c:v>Paläogen</c:v>
                </c:pt>
              </c:strCache>
            </c:strRef>
          </c:tx>
          <c:dLbls>
            <c:txPr>
              <a:bodyPr rot="5400000"/>
              <a:lstStyle/>
              <a:p>
                <a:pPr>
                  <a:defRPr/>
                </a:pPr>
                <a:endParaRPr lang="de-DE"/>
              </a:p>
            </c:txPr>
            <c:showSerName val="1"/>
          </c:dLbls>
          <c:cat>
            <c:strRef>
              <c:f>Erdzeitalter!$B$34:$F$34</c:f>
              <c:strCache>
                <c:ptCount val="5"/>
                <c:pt idx="1">
                  <c:v>test1 </c:v>
                </c:pt>
                <c:pt idx="2">
                  <c:v>Test 2</c:v>
                </c:pt>
                <c:pt idx="3">
                  <c:v>Test 3</c:v>
                </c:pt>
                <c:pt idx="4">
                  <c:v>Test 4</c:v>
                </c:pt>
              </c:strCache>
            </c:strRef>
          </c:cat>
          <c:val>
            <c:numRef>
              <c:f>Erdzeitalter!$B$37:$F$37</c:f>
              <c:numCache>
                <c:formatCode>General</c:formatCode>
                <c:ptCount val="5"/>
                <c:pt idx="0">
                  <c:v>-42.97</c:v>
                </c:pt>
                <c:pt idx="1">
                  <c:v>-3</c:v>
                </c:pt>
                <c:pt idx="2">
                  <c:v>-4</c:v>
                </c:pt>
                <c:pt idx="3">
                  <c:v>-5</c:v>
                </c:pt>
                <c:pt idx="4">
                  <c:v>-6</c:v>
                </c:pt>
              </c:numCache>
            </c:numRef>
          </c:val>
        </c:ser>
        <c:ser>
          <c:idx val="3"/>
          <c:order val="3"/>
          <c:tx>
            <c:strRef>
              <c:f>Erdzeitalter!$A$38</c:f>
              <c:strCache>
                <c:ptCount val="1"/>
                <c:pt idx="0">
                  <c:v>Kreide</c:v>
                </c:pt>
              </c:strCache>
            </c:strRef>
          </c:tx>
          <c:dLbls>
            <c:showSerName val="1"/>
          </c:dLbls>
          <c:cat>
            <c:strRef>
              <c:f>Erdzeitalter!$B$34:$F$34</c:f>
              <c:strCache>
                <c:ptCount val="5"/>
                <c:pt idx="1">
                  <c:v>test1 </c:v>
                </c:pt>
                <c:pt idx="2">
                  <c:v>Test 2</c:v>
                </c:pt>
                <c:pt idx="3">
                  <c:v>Test 3</c:v>
                </c:pt>
                <c:pt idx="4">
                  <c:v>Test 4</c:v>
                </c:pt>
              </c:strCache>
            </c:strRef>
          </c:cat>
          <c:val>
            <c:numRef>
              <c:f>Erdzeitalter!$B$38:$F$38</c:f>
              <c:numCache>
                <c:formatCode>General</c:formatCode>
                <c:ptCount val="5"/>
                <c:pt idx="0">
                  <c:v>-79</c:v>
                </c:pt>
                <c:pt idx="1">
                  <c:v>-4</c:v>
                </c:pt>
                <c:pt idx="2">
                  <c:v>-5</c:v>
                </c:pt>
                <c:pt idx="3">
                  <c:v>-6</c:v>
                </c:pt>
                <c:pt idx="4">
                  <c:v>-7</c:v>
                </c:pt>
              </c:numCache>
            </c:numRef>
          </c:val>
        </c:ser>
        <c:ser>
          <c:idx val="4"/>
          <c:order val="4"/>
          <c:tx>
            <c:strRef>
              <c:f>Erdzeitalter!$A$39</c:f>
              <c:strCache>
                <c:ptCount val="1"/>
                <c:pt idx="0">
                  <c:v>Jura</c:v>
                </c:pt>
              </c:strCache>
            </c:strRef>
          </c:tx>
          <c:dLbls>
            <c:showSerName val="1"/>
          </c:dLbls>
          <c:cat>
            <c:strRef>
              <c:f>Erdzeitalter!$B$34:$F$34</c:f>
              <c:strCache>
                <c:ptCount val="5"/>
                <c:pt idx="1">
                  <c:v>test1 </c:v>
                </c:pt>
                <c:pt idx="2">
                  <c:v>Test 2</c:v>
                </c:pt>
                <c:pt idx="3">
                  <c:v>Test 3</c:v>
                </c:pt>
                <c:pt idx="4">
                  <c:v>Test 4</c:v>
                </c:pt>
              </c:strCache>
            </c:strRef>
          </c:cat>
          <c:val>
            <c:numRef>
              <c:f>Erdzeitalter!$B$39:$F$39</c:f>
              <c:numCache>
                <c:formatCode>General</c:formatCode>
                <c:ptCount val="5"/>
                <c:pt idx="0">
                  <c:v>-56.300000000000011</c:v>
                </c:pt>
                <c:pt idx="1">
                  <c:v>-5</c:v>
                </c:pt>
                <c:pt idx="2">
                  <c:v>-6</c:v>
                </c:pt>
                <c:pt idx="3">
                  <c:v>-7</c:v>
                </c:pt>
                <c:pt idx="4">
                  <c:v>-8</c:v>
                </c:pt>
              </c:numCache>
            </c:numRef>
          </c:val>
        </c:ser>
        <c:ser>
          <c:idx val="5"/>
          <c:order val="5"/>
          <c:tx>
            <c:strRef>
              <c:f>Erdzeitalter!$A$40</c:f>
              <c:strCache>
                <c:ptCount val="1"/>
                <c:pt idx="0">
                  <c:v>Trias</c:v>
                </c:pt>
              </c:strCache>
            </c:strRef>
          </c:tx>
          <c:dLbls>
            <c:txPr>
              <a:bodyPr rot="0" vert="horz"/>
              <a:lstStyle/>
              <a:p>
                <a:pPr>
                  <a:defRPr/>
                </a:pPr>
                <a:endParaRPr lang="de-DE"/>
              </a:p>
            </c:txPr>
            <c:showSerName val="1"/>
          </c:dLbls>
          <c:cat>
            <c:strRef>
              <c:f>Erdzeitalter!$B$34:$F$34</c:f>
              <c:strCache>
                <c:ptCount val="5"/>
                <c:pt idx="1">
                  <c:v>test1 </c:v>
                </c:pt>
                <c:pt idx="2">
                  <c:v>Test 2</c:v>
                </c:pt>
                <c:pt idx="3">
                  <c:v>Test 3</c:v>
                </c:pt>
                <c:pt idx="4">
                  <c:v>Test 4</c:v>
                </c:pt>
              </c:strCache>
            </c:strRef>
          </c:cat>
          <c:val>
            <c:numRef>
              <c:f>Erdzeitalter!$B$40:$F$40</c:f>
              <c:numCache>
                <c:formatCode>General</c:formatCode>
                <c:ptCount val="5"/>
                <c:pt idx="0">
                  <c:v>-50.599999999999994</c:v>
                </c:pt>
                <c:pt idx="1">
                  <c:v>-6</c:v>
                </c:pt>
                <c:pt idx="2">
                  <c:v>-7</c:v>
                </c:pt>
                <c:pt idx="3">
                  <c:v>-8</c:v>
                </c:pt>
                <c:pt idx="4">
                  <c:v>-9</c:v>
                </c:pt>
              </c:numCache>
            </c:numRef>
          </c:val>
        </c:ser>
        <c:ser>
          <c:idx val="6"/>
          <c:order val="6"/>
          <c:tx>
            <c:strRef>
              <c:f>Erdzeitalter!$A$41</c:f>
              <c:strCache>
                <c:ptCount val="1"/>
                <c:pt idx="0">
                  <c:v>Perm</c:v>
                </c:pt>
              </c:strCache>
            </c:strRef>
          </c:tx>
          <c:dLbls>
            <c:txPr>
              <a:bodyPr rot="0" vert="horz"/>
              <a:lstStyle/>
              <a:p>
                <a:pPr>
                  <a:defRPr/>
                </a:pPr>
                <a:endParaRPr lang="de-DE"/>
              </a:p>
            </c:txPr>
            <c:showSerName val="1"/>
          </c:dLbls>
          <c:cat>
            <c:strRef>
              <c:f>Erdzeitalter!$B$34:$F$34</c:f>
              <c:strCache>
                <c:ptCount val="5"/>
                <c:pt idx="1">
                  <c:v>test1 </c:v>
                </c:pt>
                <c:pt idx="2">
                  <c:v>Test 2</c:v>
                </c:pt>
                <c:pt idx="3">
                  <c:v>Test 3</c:v>
                </c:pt>
                <c:pt idx="4">
                  <c:v>Test 4</c:v>
                </c:pt>
              </c:strCache>
            </c:strRef>
          </c:cat>
          <c:val>
            <c:numRef>
              <c:f>Erdzeitalter!$B$41:$F$41</c:f>
              <c:numCache>
                <c:formatCode>General</c:formatCode>
                <c:ptCount val="5"/>
                <c:pt idx="0">
                  <c:v>-46.999999999999972</c:v>
                </c:pt>
                <c:pt idx="1">
                  <c:v>-7</c:v>
                </c:pt>
                <c:pt idx="2">
                  <c:v>-8</c:v>
                </c:pt>
                <c:pt idx="3">
                  <c:v>-9</c:v>
                </c:pt>
                <c:pt idx="4">
                  <c:v>-10</c:v>
                </c:pt>
              </c:numCache>
            </c:numRef>
          </c:val>
        </c:ser>
        <c:ser>
          <c:idx val="7"/>
          <c:order val="7"/>
          <c:tx>
            <c:strRef>
              <c:f>Erdzeitalter!$A$42</c:f>
              <c:strCache>
                <c:ptCount val="1"/>
                <c:pt idx="0">
                  <c:v>Karbon</c:v>
                </c:pt>
              </c:strCache>
            </c:strRef>
          </c:tx>
          <c:dLbls>
            <c:txPr>
              <a:bodyPr rot="0" vert="horz"/>
              <a:lstStyle/>
              <a:p>
                <a:pPr algn="ctr">
                  <a:defRPr lang="de-DE" sz="1000" b="0" i="0" u="none" strike="noStrike" kern="1200" baseline="0">
                    <a:solidFill>
                      <a:sysClr val="windowText" lastClr="000000"/>
                    </a:solidFill>
                    <a:latin typeface="+mn-lt"/>
                    <a:ea typeface="+mn-ea"/>
                    <a:cs typeface="+mn-cs"/>
                  </a:defRPr>
                </a:pPr>
                <a:endParaRPr lang="de-DE"/>
              </a:p>
            </c:txPr>
            <c:showSerName val="1"/>
          </c:dLbls>
          <c:cat>
            <c:strRef>
              <c:f>Erdzeitalter!$B$34:$F$34</c:f>
              <c:strCache>
                <c:ptCount val="5"/>
                <c:pt idx="1">
                  <c:v>test1 </c:v>
                </c:pt>
                <c:pt idx="2">
                  <c:v>Test 2</c:v>
                </c:pt>
                <c:pt idx="3">
                  <c:v>Test 3</c:v>
                </c:pt>
                <c:pt idx="4">
                  <c:v>Test 4</c:v>
                </c:pt>
              </c:strCache>
            </c:strRef>
          </c:cat>
          <c:val>
            <c:numRef>
              <c:f>Erdzeitalter!$B$42:$F$42</c:f>
              <c:numCache>
                <c:formatCode>General</c:formatCode>
                <c:ptCount val="5"/>
                <c:pt idx="0">
                  <c:v>-60</c:v>
                </c:pt>
                <c:pt idx="1">
                  <c:v>-8</c:v>
                </c:pt>
                <c:pt idx="2">
                  <c:v>-9</c:v>
                </c:pt>
                <c:pt idx="3">
                  <c:v>-10</c:v>
                </c:pt>
                <c:pt idx="4">
                  <c:v>-11</c:v>
                </c:pt>
              </c:numCache>
            </c:numRef>
          </c:val>
        </c:ser>
        <c:ser>
          <c:idx val="8"/>
          <c:order val="8"/>
          <c:tx>
            <c:strRef>
              <c:f>Erdzeitalter!$A$43</c:f>
              <c:strCache>
                <c:ptCount val="1"/>
                <c:pt idx="0">
                  <c:v>Devon</c:v>
                </c:pt>
              </c:strCache>
            </c:strRef>
          </c:tx>
          <c:dLbls>
            <c:txPr>
              <a:bodyPr rot="0" vert="horz"/>
              <a:lstStyle/>
              <a:p>
                <a:pPr>
                  <a:defRPr/>
                </a:pPr>
                <a:endParaRPr lang="de-DE"/>
              </a:p>
            </c:txPr>
            <c:showSerName val="1"/>
          </c:dLbls>
          <c:cat>
            <c:strRef>
              <c:f>Erdzeitalter!$B$34:$F$34</c:f>
              <c:strCache>
                <c:ptCount val="5"/>
                <c:pt idx="1">
                  <c:v>test1 </c:v>
                </c:pt>
                <c:pt idx="2">
                  <c:v>Test 2</c:v>
                </c:pt>
                <c:pt idx="3">
                  <c:v>Test 3</c:v>
                </c:pt>
                <c:pt idx="4">
                  <c:v>Test 4</c:v>
                </c:pt>
              </c:strCache>
            </c:strRef>
          </c:cat>
          <c:val>
            <c:numRef>
              <c:f>Erdzeitalter!$B$43:$F$43</c:f>
              <c:numCache>
                <c:formatCode>General</c:formatCode>
                <c:ptCount val="5"/>
                <c:pt idx="0">
                  <c:v>-60.300000000000011</c:v>
                </c:pt>
                <c:pt idx="1">
                  <c:v>-9</c:v>
                </c:pt>
                <c:pt idx="2">
                  <c:v>-10</c:v>
                </c:pt>
                <c:pt idx="3">
                  <c:v>-11</c:v>
                </c:pt>
                <c:pt idx="4">
                  <c:v>-12</c:v>
                </c:pt>
              </c:numCache>
            </c:numRef>
          </c:val>
        </c:ser>
        <c:ser>
          <c:idx val="9"/>
          <c:order val="9"/>
          <c:tx>
            <c:strRef>
              <c:f>Erdzeitalter!$A$44</c:f>
              <c:strCache>
                <c:ptCount val="1"/>
                <c:pt idx="0">
                  <c:v>Silur</c:v>
                </c:pt>
              </c:strCache>
            </c:strRef>
          </c:tx>
          <c:dLbls>
            <c:txPr>
              <a:bodyPr rot="5400000"/>
              <a:lstStyle/>
              <a:p>
                <a:pPr>
                  <a:defRPr/>
                </a:pPr>
                <a:endParaRPr lang="de-DE"/>
              </a:p>
            </c:txPr>
            <c:showSerName val="1"/>
          </c:dLbls>
          <c:cat>
            <c:strRef>
              <c:f>Erdzeitalter!$B$34:$F$34</c:f>
              <c:strCache>
                <c:ptCount val="5"/>
                <c:pt idx="1">
                  <c:v>test1 </c:v>
                </c:pt>
                <c:pt idx="2">
                  <c:v>Test 2</c:v>
                </c:pt>
                <c:pt idx="3">
                  <c:v>Test 3</c:v>
                </c:pt>
                <c:pt idx="4">
                  <c:v>Test 4</c:v>
                </c:pt>
              </c:strCache>
            </c:strRef>
          </c:cat>
          <c:val>
            <c:numRef>
              <c:f>Erdzeitalter!$B$44:$F$44</c:f>
              <c:numCache>
                <c:formatCode>General</c:formatCode>
                <c:ptCount val="5"/>
                <c:pt idx="0">
                  <c:v>-24.199999999999989</c:v>
                </c:pt>
                <c:pt idx="1">
                  <c:v>-10</c:v>
                </c:pt>
                <c:pt idx="2">
                  <c:v>-11</c:v>
                </c:pt>
                <c:pt idx="3">
                  <c:v>-12</c:v>
                </c:pt>
                <c:pt idx="4">
                  <c:v>-13</c:v>
                </c:pt>
              </c:numCache>
            </c:numRef>
          </c:val>
        </c:ser>
        <c:ser>
          <c:idx val="10"/>
          <c:order val="10"/>
          <c:tx>
            <c:strRef>
              <c:f>Erdzeitalter!$A$45</c:f>
              <c:strCache>
                <c:ptCount val="1"/>
                <c:pt idx="0">
                  <c:v>Orduvizium</c:v>
                </c:pt>
              </c:strCache>
            </c:strRef>
          </c:tx>
          <c:dLbls>
            <c:txPr>
              <a:bodyPr rot="5400000"/>
              <a:lstStyle/>
              <a:p>
                <a:pPr>
                  <a:defRPr/>
                </a:pPr>
                <a:endParaRPr lang="de-DE"/>
              </a:p>
            </c:txPr>
            <c:showSerName val="1"/>
          </c:dLbls>
          <c:cat>
            <c:strRef>
              <c:f>Erdzeitalter!$B$34:$F$34</c:f>
              <c:strCache>
                <c:ptCount val="5"/>
                <c:pt idx="1">
                  <c:v>test1 </c:v>
                </c:pt>
                <c:pt idx="2">
                  <c:v>Test 2</c:v>
                </c:pt>
                <c:pt idx="3">
                  <c:v>Test 3</c:v>
                </c:pt>
                <c:pt idx="4">
                  <c:v>Test 4</c:v>
                </c:pt>
              </c:strCache>
            </c:strRef>
          </c:cat>
          <c:val>
            <c:numRef>
              <c:f>Erdzeitalter!$B$45:$F$45</c:f>
              <c:numCache>
                <c:formatCode>General</c:formatCode>
                <c:ptCount val="5"/>
                <c:pt idx="0">
                  <c:v>-42</c:v>
                </c:pt>
                <c:pt idx="1">
                  <c:v>-11</c:v>
                </c:pt>
                <c:pt idx="2">
                  <c:v>-12</c:v>
                </c:pt>
                <c:pt idx="3">
                  <c:v>-13</c:v>
                </c:pt>
                <c:pt idx="4">
                  <c:v>-14</c:v>
                </c:pt>
              </c:numCache>
            </c:numRef>
          </c:val>
        </c:ser>
        <c:ser>
          <c:idx val="11"/>
          <c:order val="11"/>
          <c:tx>
            <c:strRef>
              <c:f>Erdzeitalter!$A$46</c:f>
              <c:strCache>
                <c:ptCount val="1"/>
                <c:pt idx="0">
                  <c:v>Kambrium</c:v>
                </c:pt>
              </c:strCache>
            </c:strRef>
          </c:tx>
          <c:dLbls>
            <c:showSerName val="1"/>
          </c:dLbls>
          <c:cat>
            <c:strRef>
              <c:f>Erdzeitalter!$B$34:$F$34</c:f>
              <c:strCache>
                <c:ptCount val="5"/>
                <c:pt idx="1">
                  <c:v>test1 </c:v>
                </c:pt>
                <c:pt idx="2">
                  <c:v>Test 2</c:v>
                </c:pt>
                <c:pt idx="3">
                  <c:v>Test 3</c:v>
                </c:pt>
                <c:pt idx="4">
                  <c:v>Test 4</c:v>
                </c:pt>
              </c:strCache>
            </c:strRef>
          </c:cat>
          <c:val>
            <c:numRef>
              <c:f>Erdzeitalter!$B$46:$F$46</c:f>
              <c:numCache>
                <c:formatCode>General</c:formatCode>
                <c:ptCount val="5"/>
                <c:pt idx="0">
                  <c:v>-55.600000000000023</c:v>
                </c:pt>
                <c:pt idx="1">
                  <c:v>-12</c:v>
                </c:pt>
                <c:pt idx="2">
                  <c:v>-13</c:v>
                </c:pt>
                <c:pt idx="3">
                  <c:v>-14</c:v>
                </c:pt>
                <c:pt idx="4">
                  <c:v>-15</c:v>
                </c:pt>
              </c:numCache>
            </c:numRef>
          </c:val>
        </c:ser>
        <c:overlap val="100"/>
        <c:axId val="197070208"/>
        <c:axId val="197080192"/>
      </c:barChart>
      <c:catAx>
        <c:axId val="197070208"/>
        <c:scaling>
          <c:orientation val="minMax"/>
        </c:scaling>
        <c:axPos val="l"/>
        <c:tickLblPos val="nextTo"/>
        <c:crossAx val="197080192"/>
        <c:crosses val="autoZero"/>
        <c:auto val="1"/>
        <c:lblAlgn val="ctr"/>
        <c:lblOffset val="100"/>
      </c:catAx>
      <c:valAx>
        <c:axId val="197080192"/>
        <c:scaling>
          <c:orientation val="minMax"/>
        </c:scaling>
        <c:axPos val="b"/>
        <c:majorGridlines/>
        <c:numFmt formatCode="General" sourceLinked="1"/>
        <c:tickLblPos val="nextTo"/>
        <c:crossAx val="197070208"/>
        <c:crosses val="autoZero"/>
        <c:crossBetween val="between"/>
      </c:valAx>
    </c:plotArea>
    <c:legend>
      <c:legendPos val="r"/>
    </c:legend>
    <c:plotVisOnly val="1"/>
  </c:chart>
  <c:printSettings>
    <c:headerFooter/>
    <c:pageMargins b="0.78740157499999996" l="0.70000000000000062" r="0.70000000000000062" t="0.78740157499999996"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lang val="de-DE"/>
  <c:chart>
    <c:plotArea>
      <c:layout/>
      <c:barChart>
        <c:barDir val="bar"/>
        <c:grouping val="stacked"/>
        <c:ser>
          <c:idx val="0"/>
          <c:order val="0"/>
          <c:tx>
            <c:strRef>
              <c:f>Erdzeitalter!$A$93</c:f>
              <c:strCache>
                <c:ptCount val="1"/>
                <c:pt idx="0">
                  <c:v>Meghalayum</c:v>
                </c:pt>
              </c:strCache>
            </c:strRef>
          </c:tx>
          <c:cat>
            <c:strRef>
              <c:f>Erdzeitalter!$B$92:$F$92</c:f>
              <c:strCache>
                <c:ptCount val="5"/>
                <c:pt idx="1">
                  <c:v>test1 </c:v>
                </c:pt>
                <c:pt idx="2">
                  <c:v>Test 2</c:v>
                </c:pt>
                <c:pt idx="3">
                  <c:v>Test 3</c:v>
                </c:pt>
                <c:pt idx="4">
                  <c:v>Test 4</c:v>
                </c:pt>
              </c:strCache>
            </c:strRef>
          </c:cat>
          <c:val>
            <c:numRef>
              <c:f>Erdzeitalter!$B$93:$F$93</c:f>
              <c:numCache>
                <c:formatCode>General</c:formatCode>
                <c:ptCount val="5"/>
                <c:pt idx="0">
                  <c:v>-4</c:v>
                </c:pt>
                <c:pt idx="1">
                  <c:v>-1</c:v>
                </c:pt>
                <c:pt idx="2">
                  <c:v>-2</c:v>
                </c:pt>
                <c:pt idx="3">
                  <c:v>-3</c:v>
                </c:pt>
                <c:pt idx="4">
                  <c:v>-4</c:v>
                </c:pt>
              </c:numCache>
            </c:numRef>
          </c:val>
        </c:ser>
        <c:ser>
          <c:idx val="1"/>
          <c:order val="1"/>
          <c:tx>
            <c:strRef>
              <c:f>Erdzeitalter!$A$94</c:f>
              <c:strCache>
                <c:ptCount val="1"/>
                <c:pt idx="0">
                  <c:v>Neogrippum</c:v>
                </c:pt>
              </c:strCache>
            </c:strRef>
          </c:tx>
          <c:cat>
            <c:strRef>
              <c:f>Erdzeitalter!$B$92:$F$92</c:f>
              <c:strCache>
                <c:ptCount val="5"/>
                <c:pt idx="1">
                  <c:v>test1 </c:v>
                </c:pt>
                <c:pt idx="2">
                  <c:v>Test 2</c:v>
                </c:pt>
                <c:pt idx="3">
                  <c:v>Test 3</c:v>
                </c:pt>
                <c:pt idx="4">
                  <c:v>Test 4</c:v>
                </c:pt>
              </c:strCache>
            </c:strRef>
          </c:cat>
          <c:val>
            <c:numRef>
              <c:f>Erdzeitalter!$B$94:$F$94</c:f>
              <c:numCache>
                <c:formatCode>General</c:formatCode>
                <c:ptCount val="5"/>
                <c:pt idx="0">
                  <c:v>-4</c:v>
                </c:pt>
                <c:pt idx="1">
                  <c:v>-2</c:v>
                </c:pt>
                <c:pt idx="2">
                  <c:v>-3</c:v>
                </c:pt>
                <c:pt idx="3">
                  <c:v>-4</c:v>
                </c:pt>
                <c:pt idx="4">
                  <c:v>-5</c:v>
                </c:pt>
              </c:numCache>
            </c:numRef>
          </c:val>
        </c:ser>
        <c:ser>
          <c:idx val="2"/>
          <c:order val="2"/>
          <c:tx>
            <c:strRef>
              <c:f>Erdzeitalter!$A$95</c:f>
              <c:strCache>
                <c:ptCount val="1"/>
                <c:pt idx="0">
                  <c:v>Grönlandium</c:v>
                </c:pt>
              </c:strCache>
            </c:strRef>
          </c:tx>
          <c:cat>
            <c:strRef>
              <c:f>Erdzeitalter!$B$92:$F$92</c:f>
              <c:strCache>
                <c:ptCount val="5"/>
                <c:pt idx="1">
                  <c:v>test1 </c:v>
                </c:pt>
                <c:pt idx="2">
                  <c:v>Test 2</c:v>
                </c:pt>
                <c:pt idx="3">
                  <c:v>Test 3</c:v>
                </c:pt>
                <c:pt idx="4">
                  <c:v>Test 4</c:v>
                </c:pt>
              </c:strCache>
            </c:strRef>
          </c:cat>
          <c:val>
            <c:numRef>
              <c:f>Erdzeitalter!$B$95:$F$95</c:f>
              <c:numCache>
                <c:formatCode>General</c:formatCode>
                <c:ptCount val="5"/>
                <c:pt idx="0">
                  <c:v>-4</c:v>
                </c:pt>
                <c:pt idx="1">
                  <c:v>-3</c:v>
                </c:pt>
                <c:pt idx="2">
                  <c:v>-4</c:v>
                </c:pt>
                <c:pt idx="3">
                  <c:v>-5</c:v>
                </c:pt>
                <c:pt idx="4">
                  <c:v>-6</c:v>
                </c:pt>
              </c:numCache>
            </c:numRef>
          </c:val>
        </c:ser>
        <c:ser>
          <c:idx val="3"/>
          <c:order val="3"/>
          <c:tx>
            <c:strRef>
              <c:f>Erdzeitalter!$A$96</c:f>
              <c:strCache>
                <c:ptCount val="1"/>
                <c:pt idx="0">
                  <c:v>Tarantium</c:v>
                </c:pt>
              </c:strCache>
            </c:strRef>
          </c:tx>
          <c:cat>
            <c:strRef>
              <c:f>Erdzeitalter!$B$92:$F$92</c:f>
              <c:strCache>
                <c:ptCount val="5"/>
                <c:pt idx="1">
                  <c:v>test1 </c:v>
                </c:pt>
                <c:pt idx="2">
                  <c:v>Test 2</c:v>
                </c:pt>
                <c:pt idx="3">
                  <c:v>Test 3</c:v>
                </c:pt>
                <c:pt idx="4">
                  <c:v>Test 4</c:v>
                </c:pt>
              </c:strCache>
            </c:strRef>
          </c:cat>
          <c:val>
            <c:numRef>
              <c:f>Erdzeitalter!$B$96:$F$96</c:f>
              <c:numCache>
                <c:formatCode>General</c:formatCode>
                <c:ptCount val="5"/>
                <c:pt idx="0">
                  <c:v>-114</c:v>
                </c:pt>
                <c:pt idx="1">
                  <c:v>-4</c:v>
                </c:pt>
                <c:pt idx="2">
                  <c:v>-5</c:v>
                </c:pt>
                <c:pt idx="3">
                  <c:v>-6</c:v>
                </c:pt>
                <c:pt idx="4">
                  <c:v>-7</c:v>
                </c:pt>
              </c:numCache>
            </c:numRef>
          </c:val>
        </c:ser>
        <c:ser>
          <c:idx val="4"/>
          <c:order val="4"/>
          <c:tx>
            <c:strRef>
              <c:f>Erdzeitalter!$A$97</c:f>
              <c:strCache>
                <c:ptCount val="1"/>
                <c:pt idx="0">
                  <c:v>Ionium</c:v>
                </c:pt>
              </c:strCache>
            </c:strRef>
          </c:tx>
          <c:cat>
            <c:strRef>
              <c:f>Erdzeitalter!$B$92:$F$92</c:f>
              <c:strCache>
                <c:ptCount val="5"/>
                <c:pt idx="1">
                  <c:v>test1 </c:v>
                </c:pt>
                <c:pt idx="2">
                  <c:v>Test 2</c:v>
                </c:pt>
                <c:pt idx="3">
                  <c:v>Test 3</c:v>
                </c:pt>
                <c:pt idx="4">
                  <c:v>Test 4</c:v>
                </c:pt>
              </c:strCache>
            </c:strRef>
          </c:cat>
          <c:val>
            <c:numRef>
              <c:f>Erdzeitalter!$B$97:$F$97</c:f>
              <c:numCache>
                <c:formatCode>General</c:formatCode>
                <c:ptCount val="5"/>
                <c:pt idx="0">
                  <c:v>-655</c:v>
                </c:pt>
                <c:pt idx="1">
                  <c:v>-5</c:v>
                </c:pt>
                <c:pt idx="2">
                  <c:v>-6</c:v>
                </c:pt>
                <c:pt idx="3">
                  <c:v>-7</c:v>
                </c:pt>
                <c:pt idx="4">
                  <c:v>-8</c:v>
                </c:pt>
              </c:numCache>
            </c:numRef>
          </c:val>
        </c:ser>
        <c:ser>
          <c:idx val="5"/>
          <c:order val="5"/>
          <c:tx>
            <c:strRef>
              <c:f>Erdzeitalter!$A$98</c:f>
              <c:strCache>
                <c:ptCount val="1"/>
                <c:pt idx="0">
                  <c:v>Calabrium</c:v>
                </c:pt>
              </c:strCache>
            </c:strRef>
          </c:tx>
          <c:cat>
            <c:strRef>
              <c:f>Erdzeitalter!$B$92:$F$92</c:f>
              <c:strCache>
                <c:ptCount val="5"/>
                <c:pt idx="1">
                  <c:v>test1 </c:v>
                </c:pt>
                <c:pt idx="2">
                  <c:v>Test 2</c:v>
                </c:pt>
                <c:pt idx="3">
                  <c:v>Test 3</c:v>
                </c:pt>
                <c:pt idx="4">
                  <c:v>Test 4</c:v>
                </c:pt>
              </c:strCache>
            </c:strRef>
          </c:cat>
          <c:val>
            <c:numRef>
              <c:f>Erdzeitalter!$B$98:$F$98</c:f>
              <c:numCache>
                <c:formatCode>General</c:formatCode>
                <c:ptCount val="5"/>
                <c:pt idx="0">
                  <c:v>-1025</c:v>
                </c:pt>
                <c:pt idx="1">
                  <c:v>-6</c:v>
                </c:pt>
                <c:pt idx="2">
                  <c:v>-7</c:v>
                </c:pt>
                <c:pt idx="3">
                  <c:v>-8</c:v>
                </c:pt>
                <c:pt idx="4">
                  <c:v>-9</c:v>
                </c:pt>
              </c:numCache>
            </c:numRef>
          </c:val>
        </c:ser>
        <c:ser>
          <c:idx val="6"/>
          <c:order val="6"/>
          <c:tx>
            <c:strRef>
              <c:f>Erdzeitalter!$A$99</c:f>
              <c:strCache>
                <c:ptCount val="1"/>
                <c:pt idx="0">
                  <c:v>Gelasium</c:v>
                </c:pt>
              </c:strCache>
            </c:strRef>
          </c:tx>
          <c:cat>
            <c:strRef>
              <c:f>Erdzeitalter!$B$92:$F$92</c:f>
              <c:strCache>
                <c:ptCount val="5"/>
                <c:pt idx="1">
                  <c:v>test1 </c:v>
                </c:pt>
                <c:pt idx="2">
                  <c:v>Test 2</c:v>
                </c:pt>
                <c:pt idx="3">
                  <c:v>Test 3</c:v>
                </c:pt>
                <c:pt idx="4">
                  <c:v>Test 4</c:v>
                </c:pt>
              </c:strCache>
            </c:strRef>
          </c:cat>
          <c:val>
            <c:numRef>
              <c:f>Erdzeitalter!$B$99:$F$99</c:f>
              <c:numCache>
                <c:formatCode>General</c:formatCode>
                <c:ptCount val="5"/>
                <c:pt idx="0">
                  <c:v>-782</c:v>
                </c:pt>
                <c:pt idx="1">
                  <c:v>-7</c:v>
                </c:pt>
                <c:pt idx="2">
                  <c:v>-8</c:v>
                </c:pt>
                <c:pt idx="3">
                  <c:v>-9</c:v>
                </c:pt>
                <c:pt idx="4">
                  <c:v>-10</c:v>
                </c:pt>
              </c:numCache>
            </c:numRef>
          </c:val>
        </c:ser>
        <c:overlap val="100"/>
        <c:axId val="197120000"/>
        <c:axId val="197121536"/>
      </c:barChart>
      <c:catAx>
        <c:axId val="197120000"/>
        <c:scaling>
          <c:orientation val="minMax"/>
        </c:scaling>
        <c:axPos val="l"/>
        <c:tickLblPos val="nextTo"/>
        <c:crossAx val="197121536"/>
        <c:crosses val="autoZero"/>
        <c:auto val="1"/>
        <c:lblAlgn val="ctr"/>
        <c:lblOffset val="100"/>
      </c:catAx>
      <c:valAx>
        <c:axId val="197121536"/>
        <c:scaling>
          <c:orientation val="minMax"/>
        </c:scaling>
        <c:axPos val="b"/>
        <c:majorGridlines/>
        <c:numFmt formatCode="General" sourceLinked="1"/>
        <c:tickLblPos val="nextTo"/>
        <c:crossAx val="197120000"/>
        <c:crosses val="autoZero"/>
        <c:crossBetween val="between"/>
      </c:valAx>
    </c:plotArea>
    <c:legend>
      <c:legendPos val="r"/>
    </c:legend>
    <c:plotVisOnly val="1"/>
  </c:chart>
  <c:printSettings>
    <c:headerFooter/>
    <c:pageMargins b="0.78740157499999996" l="0.70000000000000062" r="0.70000000000000062" t="0.78740157499999996"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lang val="de-DE"/>
  <c:chart>
    <c:plotArea>
      <c:layout/>
      <c:barChart>
        <c:barDir val="bar"/>
        <c:grouping val="stacked"/>
        <c:ser>
          <c:idx val="0"/>
          <c:order val="0"/>
          <c:tx>
            <c:strRef>
              <c:f>Erdzeitalter!$A$115</c:f>
              <c:strCache>
                <c:ptCount val="1"/>
                <c:pt idx="0">
                  <c:v>Holozän</c:v>
                </c:pt>
              </c:strCache>
            </c:strRef>
          </c:tx>
          <c:dLbls>
            <c:txPr>
              <a:bodyPr rot="5400000" vert="horz"/>
              <a:lstStyle/>
              <a:p>
                <a:pPr>
                  <a:defRPr b="1"/>
                </a:pPr>
                <a:endParaRPr lang="de-DE"/>
              </a:p>
            </c:txPr>
            <c:showSerName val="1"/>
          </c:dLbls>
          <c:cat>
            <c:strRef>
              <c:f>Erdzeitalter!$B$114:$F$114</c:f>
              <c:strCache>
                <c:ptCount val="5"/>
                <c:pt idx="1">
                  <c:v>test1 </c:v>
                </c:pt>
                <c:pt idx="2">
                  <c:v>Test 2</c:v>
                </c:pt>
                <c:pt idx="3">
                  <c:v>Test 3</c:v>
                </c:pt>
                <c:pt idx="4">
                  <c:v>Test 4</c:v>
                </c:pt>
              </c:strCache>
            </c:strRef>
          </c:cat>
          <c:val>
            <c:numRef>
              <c:f>Erdzeitalter!$B$115:$F$115</c:f>
              <c:numCache>
                <c:formatCode>General</c:formatCode>
                <c:ptCount val="5"/>
                <c:pt idx="0">
                  <c:v>-12</c:v>
                </c:pt>
                <c:pt idx="1">
                  <c:v>-4000</c:v>
                </c:pt>
                <c:pt idx="2">
                  <c:v>-4001</c:v>
                </c:pt>
                <c:pt idx="3">
                  <c:v>-4002</c:v>
                </c:pt>
                <c:pt idx="4">
                  <c:v>-4003</c:v>
                </c:pt>
              </c:numCache>
            </c:numRef>
          </c:val>
        </c:ser>
        <c:ser>
          <c:idx val="1"/>
          <c:order val="1"/>
          <c:tx>
            <c:strRef>
              <c:f>Erdzeitalter!$A$116</c:f>
              <c:strCache>
                <c:ptCount val="1"/>
                <c:pt idx="0">
                  <c:v>Tarantium</c:v>
                </c:pt>
              </c:strCache>
            </c:strRef>
          </c:tx>
          <c:dLbls>
            <c:txPr>
              <a:bodyPr rot="5400000" vert="horz"/>
              <a:lstStyle/>
              <a:p>
                <a:pPr>
                  <a:defRPr/>
                </a:pPr>
                <a:endParaRPr lang="de-DE"/>
              </a:p>
            </c:txPr>
            <c:showSerName val="1"/>
          </c:dLbls>
          <c:cat>
            <c:strRef>
              <c:f>Erdzeitalter!$B$114:$F$114</c:f>
              <c:strCache>
                <c:ptCount val="5"/>
                <c:pt idx="1">
                  <c:v>test1 </c:v>
                </c:pt>
                <c:pt idx="2">
                  <c:v>Test 2</c:v>
                </c:pt>
                <c:pt idx="3">
                  <c:v>Test 3</c:v>
                </c:pt>
                <c:pt idx="4">
                  <c:v>Test 4</c:v>
                </c:pt>
              </c:strCache>
            </c:strRef>
          </c:cat>
          <c:val>
            <c:numRef>
              <c:f>Erdzeitalter!$B$116:$F$116</c:f>
              <c:numCache>
                <c:formatCode>General</c:formatCode>
                <c:ptCount val="5"/>
                <c:pt idx="0">
                  <c:v>-114</c:v>
                </c:pt>
                <c:pt idx="1">
                  <c:v>-4</c:v>
                </c:pt>
                <c:pt idx="2">
                  <c:v>-5</c:v>
                </c:pt>
                <c:pt idx="3">
                  <c:v>-6</c:v>
                </c:pt>
                <c:pt idx="4">
                  <c:v>-7</c:v>
                </c:pt>
              </c:numCache>
            </c:numRef>
          </c:val>
        </c:ser>
        <c:ser>
          <c:idx val="2"/>
          <c:order val="2"/>
          <c:tx>
            <c:strRef>
              <c:f>Erdzeitalter!$A$117</c:f>
              <c:strCache>
                <c:ptCount val="1"/>
                <c:pt idx="0">
                  <c:v>Ionium</c:v>
                </c:pt>
              </c:strCache>
            </c:strRef>
          </c:tx>
          <c:dLbls>
            <c:showSerName val="1"/>
          </c:dLbls>
          <c:cat>
            <c:strRef>
              <c:f>Erdzeitalter!$B$114:$F$114</c:f>
              <c:strCache>
                <c:ptCount val="5"/>
                <c:pt idx="1">
                  <c:v>test1 </c:v>
                </c:pt>
                <c:pt idx="2">
                  <c:v>Test 2</c:v>
                </c:pt>
                <c:pt idx="3">
                  <c:v>Test 3</c:v>
                </c:pt>
                <c:pt idx="4">
                  <c:v>Test 4</c:v>
                </c:pt>
              </c:strCache>
            </c:strRef>
          </c:cat>
          <c:val>
            <c:numRef>
              <c:f>Erdzeitalter!$B$117:$F$117</c:f>
              <c:numCache>
                <c:formatCode>General</c:formatCode>
                <c:ptCount val="5"/>
                <c:pt idx="0">
                  <c:v>-655</c:v>
                </c:pt>
                <c:pt idx="1">
                  <c:v>-5</c:v>
                </c:pt>
                <c:pt idx="2">
                  <c:v>-6</c:v>
                </c:pt>
                <c:pt idx="3">
                  <c:v>-7</c:v>
                </c:pt>
                <c:pt idx="4">
                  <c:v>-8</c:v>
                </c:pt>
              </c:numCache>
            </c:numRef>
          </c:val>
        </c:ser>
        <c:ser>
          <c:idx val="3"/>
          <c:order val="3"/>
          <c:tx>
            <c:strRef>
              <c:f>Erdzeitalter!$A$118</c:f>
              <c:strCache>
                <c:ptCount val="1"/>
                <c:pt idx="0">
                  <c:v>Calabrium</c:v>
                </c:pt>
              </c:strCache>
            </c:strRef>
          </c:tx>
          <c:dLbls>
            <c:showSerName val="1"/>
          </c:dLbls>
          <c:cat>
            <c:strRef>
              <c:f>Erdzeitalter!$B$114:$F$114</c:f>
              <c:strCache>
                <c:ptCount val="5"/>
                <c:pt idx="1">
                  <c:v>test1 </c:v>
                </c:pt>
                <c:pt idx="2">
                  <c:v>Test 2</c:v>
                </c:pt>
                <c:pt idx="3">
                  <c:v>Test 3</c:v>
                </c:pt>
                <c:pt idx="4">
                  <c:v>Test 4</c:v>
                </c:pt>
              </c:strCache>
            </c:strRef>
          </c:cat>
          <c:val>
            <c:numRef>
              <c:f>Erdzeitalter!$B$118:$F$118</c:f>
              <c:numCache>
                <c:formatCode>General</c:formatCode>
                <c:ptCount val="5"/>
                <c:pt idx="0">
                  <c:v>-1025</c:v>
                </c:pt>
                <c:pt idx="1">
                  <c:v>-6</c:v>
                </c:pt>
                <c:pt idx="2">
                  <c:v>-7</c:v>
                </c:pt>
                <c:pt idx="3">
                  <c:v>-8</c:v>
                </c:pt>
                <c:pt idx="4">
                  <c:v>-9</c:v>
                </c:pt>
              </c:numCache>
            </c:numRef>
          </c:val>
        </c:ser>
        <c:ser>
          <c:idx val="4"/>
          <c:order val="4"/>
          <c:tx>
            <c:strRef>
              <c:f>Erdzeitalter!$A$119</c:f>
              <c:strCache>
                <c:ptCount val="1"/>
                <c:pt idx="0">
                  <c:v>Gelasium</c:v>
                </c:pt>
              </c:strCache>
            </c:strRef>
          </c:tx>
          <c:dLbls>
            <c:showSerName val="1"/>
          </c:dLbls>
          <c:cat>
            <c:strRef>
              <c:f>Erdzeitalter!$B$114:$F$114</c:f>
              <c:strCache>
                <c:ptCount val="5"/>
                <c:pt idx="1">
                  <c:v>test1 </c:v>
                </c:pt>
                <c:pt idx="2">
                  <c:v>Test 2</c:v>
                </c:pt>
                <c:pt idx="3">
                  <c:v>Test 3</c:v>
                </c:pt>
                <c:pt idx="4">
                  <c:v>Test 4</c:v>
                </c:pt>
              </c:strCache>
            </c:strRef>
          </c:cat>
          <c:val>
            <c:numRef>
              <c:f>Erdzeitalter!$B$119:$F$119</c:f>
              <c:numCache>
                <c:formatCode>General</c:formatCode>
                <c:ptCount val="5"/>
                <c:pt idx="0">
                  <c:v>-782</c:v>
                </c:pt>
                <c:pt idx="1">
                  <c:v>-7</c:v>
                </c:pt>
                <c:pt idx="2">
                  <c:v>-8</c:v>
                </c:pt>
                <c:pt idx="3">
                  <c:v>-9</c:v>
                </c:pt>
                <c:pt idx="4">
                  <c:v>-10</c:v>
                </c:pt>
              </c:numCache>
            </c:numRef>
          </c:val>
        </c:ser>
        <c:overlap val="100"/>
        <c:axId val="197229568"/>
        <c:axId val="197264128"/>
      </c:barChart>
      <c:catAx>
        <c:axId val="197229568"/>
        <c:scaling>
          <c:orientation val="minMax"/>
        </c:scaling>
        <c:axPos val="l"/>
        <c:tickLblPos val="nextTo"/>
        <c:crossAx val="197264128"/>
        <c:crosses val="autoZero"/>
        <c:auto val="1"/>
        <c:lblAlgn val="ctr"/>
        <c:lblOffset val="100"/>
      </c:catAx>
      <c:valAx>
        <c:axId val="197264128"/>
        <c:scaling>
          <c:orientation val="minMax"/>
        </c:scaling>
        <c:axPos val="b"/>
        <c:majorGridlines/>
        <c:numFmt formatCode="General" sourceLinked="1"/>
        <c:tickLblPos val="nextTo"/>
        <c:crossAx val="197229568"/>
        <c:crosses val="autoZero"/>
        <c:crossBetween val="between"/>
      </c:valAx>
    </c:plotArea>
    <c:legend>
      <c:legendPos val="r"/>
    </c:legend>
    <c:plotVisOnly val="1"/>
  </c:chart>
  <c:printSettings>
    <c:headerFooter/>
    <c:pageMargins b="0.78740157499999996" l="0.70000000000000062" r="0.70000000000000062" t="0.78740157499999996"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lang val="de-DE"/>
  <c:chart>
    <c:plotArea>
      <c:layout/>
      <c:barChart>
        <c:barDir val="bar"/>
        <c:grouping val="stacked"/>
        <c:ser>
          <c:idx val="0"/>
          <c:order val="0"/>
          <c:tx>
            <c:strRef>
              <c:f>Erdzeitalter!$A$141</c:f>
              <c:strCache>
                <c:ptCount val="1"/>
                <c:pt idx="0">
                  <c:v>Anthropozän</c:v>
                </c:pt>
              </c:strCache>
            </c:strRef>
          </c:tx>
          <c:dLbls>
            <c:txPr>
              <a:bodyPr rot="5400000" vert="horz"/>
              <a:lstStyle/>
              <a:p>
                <a:pPr>
                  <a:defRPr/>
                </a:pPr>
                <a:endParaRPr lang="de-DE"/>
              </a:p>
            </c:txPr>
            <c:showSerName val="1"/>
          </c:dLbls>
          <c:cat>
            <c:strRef>
              <c:f>Erdzeitalter!$B$140:$F$140</c:f>
              <c:strCache>
                <c:ptCount val="5"/>
                <c:pt idx="1">
                  <c:v>test1 </c:v>
                </c:pt>
                <c:pt idx="2">
                  <c:v>Test 2</c:v>
                </c:pt>
                <c:pt idx="3">
                  <c:v>Test 3</c:v>
                </c:pt>
                <c:pt idx="4">
                  <c:v>Test 4</c:v>
                </c:pt>
              </c:strCache>
            </c:strRef>
          </c:cat>
          <c:val>
            <c:numRef>
              <c:f>Erdzeitalter!$B$141:$F$141</c:f>
              <c:numCache>
                <c:formatCode>General</c:formatCode>
                <c:ptCount val="5"/>
                <c:pt idx="0">
                  <c:v>-150</c:v>
                </c:pt>
                <c:pt idx="1">
                  <c:v>-32345</c:v>
                </c:pt>
                <c:pt idx="2">
                  <c:v>-32346</c:v>
                </c:pt>
                <c:pt idx="3">
                  <c:v>-32347</c:v>
                </c:pt>
                <c:pt idx="4">
                  <c:v>-32348</c:v>
                </c:pt>
              </c:numCache>
            </c:numRef>
          </c:val>
        </c:ser>
        <c:ser>
          <c:idx val="1"/>
          <c:order val="1"/>
          <c:tx>
            <c:strRef>
              <c:f>Erdzeitalter!$A$142</c:f>
              <c:strCache>
                <c:ptCount val="1"/>
                <c:pt idx="0">
                  <c:v>Jungholozän</c:v>
                </c:pt>
              </c:strCache>
            </c:strRef>
          </c:tx>
          <c:dLbls>
            <c:showSerName val="1"/>
          </c:dLbls>
          <c:cat>
            <c:strRef>
              <c:f>Erdzeitalter!$B$140:$F$140</c:f>
              <c:strCache>
                <c:ptCount val="5"/>
                <c:pt idx="1">
                  <c:v>test1 </c:v>
                </c:pt>
                <c:pt idx="2">
                  <c:v>Test 2</c:v>
                </c:pt>
                <c:pt idx="3">
                  <c:v>Test 3</c:v>
                </c:pt>
                <c:pt idx="4">
                  <c:v>Test 4</c:v>
                </c:pt>
              </c:strCache>
            </c:strRef>
          </c:cat>
          <c:val>
            <c:numRef>
              <c:f>Erdzeitalter!$B$142:$F$142</c:f>
              <c:numCache>
                <c:formatCode>General</c:formatCode>
                <c:ptCount val="5"/>
                <c:pt idx="0">
                  <c:v>-5850</c:v>
                </c:pt>
                <c:pt idx="1">
                  <c:v>-4</c:v>
                </c:pt>
                <c:pt idx="2">
                  <c:v>-5</c:v>
                </c:pt>
                <c:pt idx="3">
                  <c:v>-6</c:v>
                </c:pt>
                <c:pt idx="4">
                  <c:v>-7</c:v>
                </c:pt>
              </c:numCache>
            </c:numRef>
          </c:val>
        </c:ser>
        <c:ser>
          <c:idx val="2"/>
          <c:order val="2"/>
          <c:tx>
            <c:strRef>
              <c:f>Erdzeitalter!$A$143</c:f>
              <c:strCache>
                <c:ptCount val="1"/>
                <c:pt idx="0">
                  <c:v>Mittelholozän</c:v>
                </c:pt>
              </c:strCache>
            </c:strRef>
          </c:tx>
          <c:dLbls>
            <c:showSerName val="1"/>
          </c:dLbls>
          <c:cat>
            <c:strRef>
              <c:f>Erdzeitalter!$B$140:$F$140</c:f>
              <c:strCache>
                <c:ptCount val="5"/>
                <c:pt idx="1">
                  <c:v>test1 </c:v>
                </c:pt>
                <c:pt idx="2">
                  <c:v>Test 2</c:v>
                </c:pt>
                <c:pt idx="3">
                  <c:v>Test 3</c:v>
                </c:pt>
                <c:pt idx="4">
                  <c:v>Test 4</c:v>
                </c:pt>
              </c:strCache>
            </c:strRef>
          </c:cat>
          <c:val>
            <c:numRef>
              <c:f>Erdzeitalter!$B$143:$F$143</c:f>
              <c:numCache>
                <c:formatCode>General</c:formatCode>
                <c:ptCount val="5"/>
                <c:pt idx="0">
                  <c:v>-4000</c:v>
                </c:pt>
                <c:pt idx="1">
                  <c:v>-5</c:v>
                </c:pt>
                <c:pt idx="2">
                  <c:v>-6</c:v>
                </c:pt>
                <c:pt idx="3">
                  <c:v>-7</c:v>
                </c:pt>
                <c:pt idx="4">
                  <c:v>-8</c:v>
                </c:pt>
              </c:numCache>
            </c:numRef>
          </c:val>
        </c:ser>
        <c:ser>
          <c:idx val="3"/>
          <c:order val="3"/>
          <c:tx>
            <c:strRef>
              <c:f>Erdzeitalter!$A$144</c:f>
              <c:strCache>
                <c:ptCount val="1"/>
                <c:pt idx="0">
                  <c:v>Altholozän</c:v>
                </c:pt>
              </c:strCache>
            </c:strRef>
          </c:tx>
          <c:dLbls>
            <c:showSerName val="1"/>
          </c:dLbls>
          <c:cat>
            <c:strRef>
              <c:f>Erdzeitalter!$B$140:$F$140</c:f>
              <c:strCache>
                <c:ptCount val="5"/>
                <c:pt idx="1">
                  <c:v>test1 </c:v>
                </c:pt>
                <c:pt idx="2">
                  <c:v>Test 2</c:v>
                </c:pt>
                <c:pt idx="3">
                  <c:v>Test 3</c:v>
                </c:pt>
                <c:pt idx="4">
                  <c:v>Test 4</c:v>
                </c:pt>
              </c:strCache>
            </c:strRef>
          </c:cat>
          <c:val>
            <c:numRef>
              <c:f>Erdzeitalter!$B$144:$F$144</c:f>
              <c:numCache>
                <c:formatCode>General</c:formatCode>
                <c:ptCount val="5"/>
                <c:pt idx="0">
                  <c:v>-2000</c:v>
                </c:pt>
                <c:pt idx="1">
                  <c:v>-6</c:v>
                </c:pt>
                <c:pt idx="2">
                  <c:v>-7</c:v>
                </c:pt>
                <c:pt idx="3">
                  <c:v>-8</c:v>
                </c:pt>
                <c:pt idx="4">
                  <c:v>-9</c:v>
                </c:pt>
              </c:numCache>
            </c:numRef>
          </c:val>
        </c:ser>
        <c:overlap val="100"/>
        <c:axId val="197300608"/>
        <c:axId val="197302144"/>
      </c:barChart>
      <c:catAx>
        <c:axId val="197300608"/>
        <c:scaling>
          <c:orientation val="minMax"/>
        </c:scaling>
        <c:axPos val="l"/>
        <c:tickLblPos val="nextTo"/>
        <c:crossAx val="197302144"/>
        <c:crosses val="autoZero"/>
        <c:auto val="1"/>
        <c:lblAlgn val="ctr"/>
        <c:lblOffset val="100"/>
      </c:catAx>
      <c:valAx>
        <c:axId val="197302144"/>
        <c:scaling>
          <c:orientation val="minMax"/>
        </c:scaling>
        <c:axPos val="b"/>
        <c:majorGridlines/>
        <c:numFmt formatCode="General" sourceLinked="1"/>
        <c:tickLblPos val="nextTo"/>
        <c:crossAx val="197300608"/>
        <c:crosses val="autoZero"/>
        <c:crossBetween val="between"/>
        <c:majorUnit val="2000"/>
      </c:valAx>
    </c:plotArea>
    <c:legend>
      <c:legendPos val="r"/>
    </c:legend>
    <c:plotVisOnly val="1"/>
  </c:chart>
  <c:printSettings>
    <c:headerFooter/>
    <c:pageMargins b="0.78740157499999996" l="0.70000000000000062" r="0.70000000000000062" t="0.78740157499999996" header="0.30000000000000032" footer="0.30000000000000032"/>
    <c:pageSetup/>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4.xml"/></Relationships>
</file>

<file path=xl/drawings/_rels/drawing4.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chart" Target="../charts/chart5.xml"/><Relationship Id="rId1" Type="http://schemas.openxmlformats.org/officeDocument/2006/relationships/image" Target="../media/image3.png"/><Relationship Id="rId6" Type="http://schemas.openxmlformats.org/officeDocument/2006/relationships/chart" Target="../charts/chart9.xml"/><Relationship Id="rId5" Type="http://schemas.openxmlformats.org/officeDocument/2006/relationships/chart" Target="../charts/chart8.xml"/><Relationship Id="rId4" Type="http://schemas.openxmlformats.org/officeDocument/2006/relationships/chart" Target="../charts/chart7.xml"/></Relationships>
</file>

<file path=xl/drawings/_rels/drawing5.xml.rels><?xml version="1.0" encoding="UTF-8" standalone="yes"?>
<Relationships xmlns="http://schemas.openxmlformats.org/package/2006/relationships"><Relationship Id="rId1" Type="http://schemas.openxmlformats.org/officeDocument/2006/relationships/chart" Target="../charts/chart10.xml"/></Relationships>
</file>

<file path=xl/drawings/drawing1.xml><?xml version="1.0" encoding="utf-8"?>
<xdr:wsDr xmlns:xdr="http://schemas.openxmlformats.org/drawingml/2006/spreadsheetDrawing" xmlns:a="http://schemas.openxmlformats.org/drawingml/2006/main">
  <xdr:twoCellAnchor editAs="oneCell">
    <xdr:from>
      <xdr:col>7</xdr:col>
      <xdr:colOff>0</xdr:colOff>
      <xdr:row>32</xdr:row>
      <xdr:rowOff>0</xdr:rowOff>
    </xdr:from>
    <xdr:to>
      <xdr:col>15</xdr:col>
      <xdr:colOff>83820</xdr:colOff>
      <xdr:row>61</xdr:row>
      <xdr:rowOff>106680</xdr:rowOff>
    </xdr:to>
    <xdr:pic>
      <xdr:nvPicPr>
        <xdr:cNvPr id="1025"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8382000" y="4617720"/>
          <a:ext cx="6423660" cy="5410200"/>
        </a:xfrm>
        <a:prstGeom prst="rect">
          <a:avLst/>
        </a:prstGeom>
        <a:noFill/>
      </xdr:spPr>
    </xdr:pic>
    <xdr:clientData/>
  </xdr:twoCellAnchor>
  <xdr:twoCellAnchor editAs="oneCell">
    <xdr:from>
      <xdr:col>7</xdr:col>
      <xdr:colOff>0</xdr:colOff>
      <xdr:row>62</xdr:row>
      <xdr:rowOff>0</xdr:rowOff>
    </xdr:from>
    <xdr:to>
      <xdr:col>16</xdr:col>
      <xdr:colOff>76200</xdr:colOff>
      <xdr:row>76</xdr:row>
      <xdr:rowOff>53340</xdr:rowOff>
    </xdr:to>
    <xdr:pic>
      <xdr:nvPicPr>
        <xdr:cNvPr id="2" name="Picture 1"/>
        <xdr:cNvPicPr>
          <a:picLocks noChangeAspect="1" noChangeArrowheads="1"/>
        </xdr:cNvPicPr>
      </xdr:nvPicPr>
      <xdr:blipFill>
        <a:blip xmlns:r="http://schemas.openxmlformats.org/officeDocument/2006/relationships" r:embed="rId2" cstate="print"/>
        <a:srcRect/>
        <a:stretch>
          <a:fillRect/>
        </a:stretch>
      </xdr:blipFill>
      <xdr:spPr bwMode="auto">
        <a:xfrm>
          <a:off x="8884920" y="10835640"/>
          <a:ext cx="7208520" cy="2613660"/>
        </a:xfrm>
        <a:prstGeom prst="rect">
          <a:avLst/>
        </a:prstGeom>
        <a:noFill/>
        <a:ln w="1">
          <a:noFill/>
          <a:miter lim="800000"/>
          <a:headEnd/>
          <a:tailEnd type="none" w="med" len="med"/>
        </a:ln>
        <a:effec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11</xdr:col>
      <xdr:colOff>545175</xdr:colOff>
      <xdr:row>31</xdr:row>
      <xdr:rowOff>54724</xdr:rowOff>
    </xdr:from>
    <xdr:to>
      <xdr:col>24</xdr:col>
      <xdr:colOff>457200</xdr:colOff>
      <xdr:row>57</xdr:row>
      <xdr:rowOff>121919</xdr:rowOff>
    </xdr:to>
    <xdr:graphicFrame macro="">
      <xdr:nvGraphicFramePr>
        <xdr:cNvPr id="2" name="Diagramm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563880</xdr:colOff>
      <xdr:row>62</xdr:row>
      <xdr:rowOff>121920</xdr:rowOff>
    </xdr:from>
    <xdr:to>
      <xdr:col>24</xdr:col>
      <xdr:colOff>434340</xdr:colOff>
      <xdr:row>77</xdr:row>
      <xdr:rowOff>121920</xdr:rowOff>
    </xdr:to>
    <xdr:graphicFrame macro="">
      <xdr:nvGraphicFramePr>
        <xdr:cNvPr id="3" name="Diagramm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25</xdr:col>
      <xdr:colOff>145550</xdr:colOff>
      <xdr:row>30</xdr:row>
      <xdr:rowOff>51371</xdr:rowOff>
    </xdr:from>
    <xdr:to>
      <xdr:col>38</xdr:col>
      <xdr:colOff>214046</xdr:colOff>
      <xdr:row>64</xdr:row>
      <xdr:rowOff>102741</xdr:rowOff>
    </xdr:to>
    <xdr:graphicFrame macro="">
      <xdr:nvGraphicFramePr>
        <xdr:cNvPr id="4" name="Diagramm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5</xdr:col>
      <xdr:colOff>403860</xdr:colOff>
      <xdr:row>5</xdr:row>
      <xdr:rowOff>0</xdr:rowOff>
    </xdr:from>
    <xdr:to>
      <xdr:col>16</xdr:col>
      <xdr:colOff>167640</xdr:colOff>
      <xdr:row>32</xdr:row>
      <xdr:rowOff>144780</xdr:rowOff>
    </xdr:to>
    <xdr:graphicFrame macro="">
      <xdr:nvGraphicFramePr>
        <xdr:cNvPr id="3" name="Diagramm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oneCell">
    <xdr:from>
      <xdr:col>8</xdr:col>
      <xdr:colOff>708660</xdr:colOff>
      <xdr:row>27</xdr:row>
      <xdr:rowOff>45720</xdr:rowOff>
    </xdr:from>
    <xdr:to>
      <xdr:col>16</xdr:col>
      <xdr:colOff>213361</xdr:colOff>
      <xdr:row>50</xdr:row>
      <xdr:rowOff>30481</xdr:rowOff>
    </xdr:to>
    <xdr:pic>
      <xdr:nvPicPr>
        <xdr:cNvPr id="1025"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6256020" y="411480"/>
          <a:ext cx="5844540" cy="4556760"/>
        </a:xfrm>
        <a:prstGeom prst="rect">
          <a:avLst/>
        </a:prstGeom>
        <a:noFill/>
        <a:ln w="1">
          <a:noFill/>
          <a:miter lim="800000"/>
          <a:headEnd/>
          <a:tailEnd type="none" w="med" len="med"/>
        </a:ln>
        <a:effectLst/>
      </xdr:spPr>
    </xdr:pic>
    <xdr:clientData/>
  </xdr:twoCellAnchor>
  <xdr:twoCellAnchor>
    <xdr:from>
      <xdr:col>17</xdr:col>
      <xdr:colOff>685800</xdr:colOff>
      <xdr:row>59</xdr:row>
      <xdr:rowOff>60960</xdr:rowOff>
    </xdr:from>
    <xdr:to>
      <xdr:col>23</xdr:col>
      <xdr:colOff>502920</xdr:colOff>
      <xdr:row>74</xdr:row>
      <xdr:rowOff>60960</xdr:rowOff>
    </xdr:to>
    <xdr:graphicFrame macro="">
      <xdr:nvGraphicFramePr>
        <xdr:cNvPr id="4" name="Diagramm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556260</xdr:colOff>
      <xdr:row>61</xdr:row>
      <xdr:rowOff>152400</xdr:rowOff>
    </xdr:from>
    <xdr:to>
      <xdr:col>21</xdr:col>
      <xdr:colOff>609600</xdr:colOff>
      <xdr:row>87</xdr:row>
      <xdr:rowOff>68580</xdr:rowOff>
    </xdr:to>
    <xdr:graphicFrame macro="">
      <xdr:nvGraphicFramePr>
        <xdr:cNvPr id="10" name="Diagramm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9</xdr:col>
      <xdr:colOff>351034</xdr:colOff>
      <xdr:row>96</xdr:row>
      <xdr:rowOff>85618</xdr:rowOff>
    </xdr:from>
    <xdr:to>
      <xdr:col>15</xdr:col>
      <xdr:colOff>145551</xdr:colOff>
      <xdr:row>111</xdr:row>
      <xdr:rowOff>128427</xdr:rowOff>
    </xdr:to>
    <xdr:graphicFrame macro="">
      <xdr:nvGraphicFramePr>
        <xdr:cNvPr id="8" name="Diagramm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8</xdr:col>
      <xdr:colOff>486002</xdr:colOff>
      <xdr:row>114</xdr:row>
      <xdr:rowOff>83745</xdr:rowOff>
    </xdr:from>
    <xdr:to>
      <xdr:col>19</xdr:col>
      <xdr:colOff>579438</xdr:colOff>
      <xdr:row>131</xdr:row>
      <xdr:rowOff>174625</xdr:rowOff>
    </xdr:to>
    <xdr:graphicFrame macro="">
      <xdr:nvGraphicFramePr>
        <xdr:cNvPr id="9" name="Diagramm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8</xdr:col>
      <xdr:colOff>228599</xdr:colOff>
      <xdr:row>139</xdr:row>
      <xdr:rowOff>7938</xdr:rowOff>
    </xdr:from>
    <xdr:to>
      <xdr:col>27</xdr:col>
      <xdr:colOff>257735</xdr:colOff>
      <xdr:row>154</xdr:row>
      <xdr:rowOff>15875</xdr:rowOff>
    </xdr:to>
    <xdr:graphicFrame macro="">
      <xdr:nvGraphicFramePr>
        <xdr:cNvPr id="11" name="Diagramm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8</xdr:col>
      <xdr:colOff>702365</xdr:colOff>
      <xdr:row>96</xdr:row>
      <xdr:rowOff>284920</xdr:rowOff>
    </xdr:from>
    <xdr:to>
      <xdr:col>15</xdr:col>
      <xdr:colOff>298173</xdr:colOff>
      <xdr:row>128</xdr:row>
      <xdr:rowOff>86139</xdr:rowOff>
    </xdr:to>
    <xdr:graphicFrame macro="">
      <xdr:nvGraphicFramePr>
        <xdr:cNvPr id="2" name="Diagramm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8" Type="http://schemas.openxmlformats.org/officeDocument/2006/relationships/hyperlink" Target="https://www.youtube.com/watch?v=BFRlOQzHPZo" TargetMode="External"/><Relationship Id="rId13" Type="http://schemas.openxmlformats.org/officeDocument/2006/relationships/printerSettings" Target="../printerSettings/printerSettings9.bin"/><Relationship Id="rId3" Type="http://schemas.openxmlformats.org/officeDocument/2006/relationships/hyperlink" Target="https://www.literaturcafe.de/buchmarkt-2023-in-zahlen/" TargetMode="External"/><Relationship Id="rId7" Type="http://schemas.openxmlformats.org/officeDocument/2006/relationships/hyperlink" Target="https://table.media/china/news/energiewende-so-viele-kohlekraftwerke-hat-china-genehmigt/" TargetMode="External"/><Relationship Id="rId12" Type="http://schemas.openxmlformats.org/officeDocument/2006/relationships/hyperlink" Target="https://www.umweltbundesamt.de/daten/energie/energieverbrauch-nach-energietraegern-sektoren" TargetMode="External"/><Relationship Id="rId2" Type="http://schemas.openxmlformats.org/officeDocument/2006/relationships/hyperlink" Target="https://www.literaturcafe.de/buchmarkt-2023-in-zahlen/" TargetMode="External"/><Relationship Id="rId1" Type="http://schemas.openxmlformats.org/officeDocument/2006/relationships/hyperlink" Target="https://www.faz.net/aktuell/gesellschaft/luegenpresse-ist-unwort-des-jahres-13367291.html" TargetMode="External"/><Relationship Id="rId6" Type="http://schemas.openxmlformats.org/officeDocument/2006/relationships/hyperlink" Target="https://www.literaturcafe.de/buchmarkt-2023-in-zahlen/" TargetMode="External"/><Relationship Id="rId11" Type="http://schemas.openxmlformats.org/officeDocument/2006/relationships/hyperlink" Target="https://www.bpb.de/system/files/dokument_pdf/bpb_002_SR_Verschwoerungserzaehlungen_online.pdf" TargetMode="External"/><Relationship Id="rId5" Type="http://schemas.openxmlformats.org/officeDocument/2006/relationships/hyperlink" Target="https://www.literaturcafe.de/buchmarkt-2023-in-zahlen/" TargetMode="External"/><Relationship Id="rId10" Type="http://schemas.openxmlformats.org/officeDocument/2006/relationships/hyperlink" Target="https://www.youtube.com/watch?v=O8sVZNe2RHs" TargetMode="External"/><Relationship Id="rId4" Type="http://schemas.openxmlformats.org/officeDocument/2006/relationships/hyperlink" Target="https://www.literaturcafe.de/buchmarkt-2023-in-zahlen/" TargetMode="External"/><Relationship Id="rId9" Type="http://schemas.openxmlformats.org/officeDocument/2006/relationships/hyperlink" Target="https://www.youtube.com/watch?v=_iOoaOqVaJc" TargetMode="External"/></Relationships>
</file>

<file path=xl/worksheets/_rels/sheet11.xml.rels><?xml version="1.0" encoding="UTF-8" standalone="yes"?>
<Relationships xmlns="http://schemas.openxmlformats.org/package/2006/relationships"><Relationship Id="rId3" Type="http://schemas.openxmlformats.org/officeDocument/2006/relationships/hyperlink" Target="https://www.geo.de/natur/nachhaltigkeit/historische-verantwortung-fuer-die-klimakrise--deutschland--nur--auf-platz-6-aller-laender-30807594.html" TargetMode="External"/><Relationship Id="rId7" Type="http://schemas.openxmlformats.org/officeDocument/2006/relationships/printerSettings" Target="../printerSettings/printerSettings10.bin"/><Relationship Id="rId2" Type="http://schemas.openxmlformats.org/officeDocument/2006/relationships/hyperlink" Target="https://www.youtube.com/watch?v=f4waDpcEEuI" TargetMode="External"/><Relationship Id="rId1" Type="http://schemas.openxmlformats.org/officeDocument/2006/relationships/hyperlink" Target="https://www.youtube.com/watch?v=MQoSPoZq3pA" TargetMode="External"/><Relationship Id="rId6" Type="http://schemas.openxmlformats.org/officeDocument/2006/relationships/hyperlink" Target="https://www.youtube.com/watch?v=i_CnBkBTY0k" TargetMode="External"/><Relationship Id="rId5" Type="http://schemas.openxmlformats.org/officeDocument/2006/relationships/hyperlink" Target="https://www.youtube.com/watch?v=SxCDHgkNqEo" TargetMode="External"/><Relationship Id="rId4" Type="http://schemas.openxmlformats.org/officeDocument/2006/relationships/hyperlink" Target="https://de.wikipedia.org/wiki/Feuerl%C3%B6scher" TargetMode="External"/></Relationships>
</file>

<file path=xl/worksheets/_rels/sheet12.xml.rels><?xml version="1.0" encoding="UTF-8" standalone="yes"?>
<Relationships xmlns="http://schemas.openxmlformats.org/package/2006/relationships"><Relationship Id="rId8" Type="http://schemas.openxmlformats.org/officeDocument/2006/relationships/hyperlink" Target="https://www.umweltbundesamt.de/bild/durchschnittlicher-kraftstoffverbrauch-von-pkw" TargetMode="External"/><Relationship Id="rId3" Type="http://schemas.openxmlformats.org/officeDocument/2006/relationships/hyperlink" Target="https://www.focus.de/auto/richtig-laden-fuer-lange-lebensdauer-akkudefekt-bei-e-autos-statistik-zeigt-wie-oft-der-super-gau-wirklich-passiert_id_259987396.html" TargetMode="External"/><Relationship Id="rId7" Type="http://schemas.openxmlformats.org/officeDocument/2006/relationships/hyperlink" Target="https://www.youtube.com/watch?v=KrLGS_Z4cqU" TargetMode="External"/><Relationship Id="rId2" Type="http://schemas.openxmlformats.org/officeDocument/2006/relationships/hyperlink" Target="https://www.rnd.de/wirtschaft/wohneigentum-in-deutschland-so-ist-die-quote-in-ihrem-landkreis-UBRX4HM3SFDETCLRFQ7EF7H4SQ.html" TargetMode="External"/><Relationship Id="rId1" Type="http://schemas.openxmlformats.org/officeDocument/2006/relationships/hyperlink" Target="https://www.youtube.com/watch?v=FuTCgKmVs9k" TargetMode="External"/><Relationship Id="rId6" Type="http://schemas.openxmlformats.org/officeDocument/2006/relationships/hyperlink" Target="https://www.spized.com/de/magazin/fussballfeld" TargetMode="External"/><Relationship Id="rId5" Type="http://schemas.openxmlformats.org/officeDocument/2006/relationships/hyperlink" Target="https://www.helmholtz.de/newsroom/artikel/wie-viel-co2-steckt-in-einem-liter-benzin/" TargetMode="External"/><Relationship Id="rId4" Type="http://schemas.openxmlformats.org/officeDocument/2006/relationships/hyperlink" Target="https://www.autohaus.de/nachrichten/autohersteller/jahresfahrleistung-warum-autofahrer-immer-weniger-kilometer-fahren-3598905" TargetMode="External"/><Relationship Id="rId9"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8" Type="http://schemas.openxmlformats.org/officeDocument/2006/relationships/hyperlink" Target="https://www.carbon-connect.ch/resources/co2-fussabdruck/neues-auto" TargetMode="External"/><Relationship Id="rId13" Type="http://schemas.openxmlformats.org/officeDocument/2006/relationships/hyperlink" Target="https://de.statista.com/statistik/daten/studie/1176219/umfrage/agrarflaechen-und-der-waldflaechen-weltweit/" TargetMode="External"/><Relationship Id="rId3" Type="http://schemas.openxmlformats.org/officeDocument/2006/relationships/hyperlink" Target="https://de.statista.com/themen/75/weltbevoelkerung/" TargetMode="External"/><Relationship Id="rId7" Type="http://schemas.openxmlformats.org/officeDocument/2006/relationships/hyperlink" Target="https://de.wikipedia.org/wiki/Erd%C3%BCberlastungstag" TargetMode="External"/><Relationship Id="rId12" Type="http://schemas.openxmlformats.org/officeDocument/2006/relationships/hyperlink" Target="https://de.statista.com/statistik/daten/studie/1176219/umfrage/agrarflaechen-und-der-waldflaechen-weltweit/" TargetMode="External"/><Relationship Id="rId17" Type="http://schemas.openxmlformats.org/officeDocument/2006/relationships/drawing" Target="../drawings/drawing1.xml"/><Relationship Id="rId2" Type="http://schemas.openxmlformats.org/officeDocument/2006/relationships/hyperlink" Target="https://www.destatis.de/DE/Themen/Laender-Regionen/Internationales/Thema/bevoelkerung-arbeit-soziales/bevoelkerung/Weltbevoelkerung.html" TargetMode="External"/><Relationship Id="rId16" Type="http://schemas.openxmlformats.org/officeDocument/2006/relationships/printerSettings" Target="../printerSettings/printerSettings2.bin"/><Relationship Id="rId1" Type="http://schemas.openxmlformats.org/officeDocument/2006/relationships/hyperlink" Target="https://www-vedantu-com.translate.goog/question-answer/how-much-of-the-earths-surface-is-desert-class-9-social-science-cbse-5fed56f0e9fb3d341910460d?_x_tr_sl=en&amp;_x_tr_tl=de&amp;_x_tr_hl=de&amp;_x_tr_pto=rq&amp;_x_tr_hist=true" TargetMode="External"/><Relationship Id="rId6" Type="http://schemas.openxmlformats.org/officeDocument/2006/relationships/hyperlink" Target="https://www-pbs-org.translate.goog/wgbh/americanexperience/features/moon-looking-moon-apollo-8/?_x_tr_sl=en&amp;_x_tr_tl=de&amp;_x_tr_hl=de&amp;_x_tr_pto=rq" TargetMode="External"/><Relationship Id="rId11" Type="http://schemas.openxmlformats.org/officeDocument/2006/relationships/hyperlink" Target="https://sportsvenuecalculator.com/knowledge/running-track/running-track-dimensions-and-layout-guide/" TargetMode="External"/><Relationship Id="rId5" Type="http://schemas.openxmlformats.org/officeDocument/2006/relationships/hyperlink" Target="https://www.faz.net/aktuell/wirtschaft/klima-nachhaltigkeit/letzte-generation-wie-man-fluege-auch-kompensieren-kann-18652119.html" TargetMode="External"/><Relationship Id="rId15" Type="http://schemas.openxmlformats.org/officeDocument/2006/relationships/hyperlink" Target="https://www.haz.de/lokales/umland/wunstorf/die-fuerstliche-hofkammer-schafft-den-inselvogt-ab-NM7YUUUQI4K5LLAJCSCDXTT5XM.html" TargetMode="External"/><Relationship Id="rId10" Type="http://schemas.openxmlformats.org/officeDocument/2006/relationships/hyperlink" Target="https://de.wikipedia.org/wiki/Erdoberfl%C3%A4che" TargetMode="External"/><Relationship Id="rId4" Type="http://schemas.openxmlformats.org/officeDocument/2006/relationships/hyperlink" Target="https://www.sciencemediacenter.de/angebote/23177" TargetMode="External"/><Relationship Id="rId9" Type="http://schemas.openxmlformats.org/officeDocument/2006/relationships/hyperlink" Target="https://www.unicef.de/informieren/aktuelles/presse/-/jeder-elfte-mensch-von-hunger-betroffen/358414" TargetMode="External"/><Relationship Id="rId14" Type="http://schemas.openxmlformats.org/officeDocument/2006/relationships/hyperlink" Target="https://de.statista.com/statistik/daten/studie/1176219/umfrage/agrarflaechen-und-der-waldflaechen-weltweit/"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s://de.wikipedia.org/wiki/Prim%C3%A4renergieverbrauch" TargetMode="External"/><Relationship Id="rId3" Type="http://schemas.openxmlformats.org/officeDocument/2006/relationships/hyperlink" Target="https://de.wikipedia.org/wiki/%C3%96leinheit" TargetMode="External"/><Relationship Id="rId7" Type="http://schemas.openxmlformats.org/officeDocument/2006/relationships/hyperlink" Target="https://www.umweltbundesamt.de/themen/klima-energie/erneuerbare-energien/erneuerbare-energien-in-zahlen" TargetMode="External"/><Relationship Id="rId12" Type="http://schemas.openxmlformats.org/officeDocument/2006/relationships/printerSettings" Target="../printerSettings/printerSettings3.bin"/><Relationship Id="rId2" Type="http://schemas.openxmlformats.org/officeDocument/2006/relationships/hyperlink" Target="https://de.wikipedia.org/wiki/Prim%C3%A4renergieverbrauch" TargetMode="External"/><Relationship Id="rId1" Type="http://schemas.openxmlformats.org/officeDocument/2006/relationships/hyperlink" Target="https://de.wikipedia.org/wiki/Vors%C3%A4tze_f%C3%BCr_Ma%C3%9Feinheiten" TargetMode="External"/><Relationship Id="rId6" Type="http://schemas.openxmlformats.org/officeDocument/2006/relationships/hyperlink" Target="https://praxistipps.chip.de/badewanne-wassermenge-und-wasserkosten_149874" TargetMode="External"/><Relationship Id="rId11" Type="http://schemas.openxmlformats.org/officeDocument/2006/relationships/hyperlink" Target="https://www.youtube.com/watch?v=f8K9tXzBcKE" TargetMode="External"/><Relationship Id="rId5" Type="http://schemas.openxmlformats.org/officeDocument/2006/relationships/hyperlink" Target="https://www.destatis.de/DE/Themen/Gesellschaft-Umwelt/Bevoelkerung/Bevoelkerungsstand/_inhalt.html" TargetMode="External"/><Relationship Id="rId10" Type="http://schemas.openxmlformats.org/officeDocument/2006/relationships/hyperlink" Target="https://www.destatis.de/DE/Themen/Laender-Regionen/Internationales/Thema/umwelt-energie/energie/ErneuerbareEnergienGlobal.html" TargetMode="External"/><Relationship Id="rId4" Type="http://schemas.openxmlformats.org/officeDocument/2006/relationships/hyperlink" Target="https://de.wikipedia.org/wiki/%C3%96leinheit" TargetMode="External"/><Relationship Id="rId9" Type="http://schemas.openxmlformats.org/officeDocument/2006/relationships/hyperlink" Target="https://www.destatis.de/DE/Themen/Laender-Regionen/Internationales/Thema/bevoelkerung-arbeit-soziales/bevoelkerung/Weltbevoelkerung.html"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https://ourworldindata.org/grapher/global-energy-substitution?tab=table" TargetMode="External"/><Relationship Id="rId3" Type="http://schemas.openxmlformats.org/officeDocument/2006/relationships/hyperlink" Target="https://www.dwd.de/DE/service/lexikon/Functions/glossar.html?lv3=101614&amp;lv2=101518" TargetMode="External"/><Relationship Id="rId7" Type="http://schemas.openxmlformats.org/officeDocument/2006/relationships/hyperlink" Target="https://www.blauwasser.de/video-meere-und-ozeane-tiefe" TargetMode="External"/><Relationship Id="rId12" Type="http://schemas.openxmlformats.org/officeDocument/2006/relationships/printerSettings" Target="../printerSettings/printerSettings4.bin"/><Relationship Id="rId2" Type="http://schemas.openxmlformats.org/officeDocument/2006/relationships/hyperlink" Target="https://www.dwd.de/DE/service/lexikon/Functions/glossar.html?lv3=101614&amp;lv2=101518" TargetMode="External"/><Relationship Id="rId1" Type="http://schemas.openxmlformats.org/officeDocument/2006/relationships/hyperlink" Target="https://wind-data.ch/tools/luftdichte.php?method=1&amp;z=2000&amp;abfrage=Aktualisieren" TargetMode="External"/><Relationship Id="rId6" Type="http://schemas.openxmlformats.org/officeDocument/2006/relationships/hyperlink" Target="https://www.mpg.de/23729143/co2-emission-bilanz-2024" TargetMode="External"/><Relationship Id="rId11" Type="http://schemas.openxmlformats.org/officeDocument/2006/relationships/hyperlink" Target="https://de.wikipedia.org/wiki/Kohlenstoffdioxid_in_der_Erdatmosph%C3%A4re" TargetMode="External"/><Relationship Id="rId5" Type="http://schemas.openxmlformats.org/officeDocument/2006/relationships/hyperlink" Target="https://wind-data.ch/tools/luftdichte.php?method=1&amp;z=2000&amp;abfrage=Aktualisieren" TargetMode="External"/><Relationship Id="rId10" Type="http://schemas.openxmlformats.org/officeDocument/2006/relationships/hyperlink" Target="https://www.esa.int/ESA_Multimedia/Search/(offset)/50/(sortBy)/published?result_type=images&amp;SearchText=thin+atmosphere" TargetMode="External"/><Relationship Id="rId4" Type="http://schemas.openxmlformats.org/officeDocument/2006/relationships/hyperlink" Target="https://de.wikipedia.org/wiki/Kohlenstoffdioxid" TargetMode="External"/><Relationship Id="rId9" Type="http://schemas.openxmlformats.org/officeDocument/2006/relationships/hyperlink" Target="https://www.bmuv.de/fileadmin/Daten_BMU/Download_PDF/Klimaschutz/paris_abkommen_bf.pdf"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https://www.iea.org/reports/co2-emissions-in-2023/executive-summary" TargetMode="External"/><Relationship Id="rId2" Type="http://schemas.openxmlformats.org/officeDocument/2006/relationships/hyperlink" Target="https://www.volker-quaschning.de/datserv/CO2-spez/index.php" TargetMode="External"/><Relationship Id="rId1" Type="http://schemas.openxmlformats.org/officeDocument/2006/relationships/hyperlink" Target="https://www.umweltbundesamt.de/daten/klima/atmosphaerische-treibhausgas-konzentrationen" TargetMode="External"/><Relationship Id="rId6" Type="http://schemas.openxmlformats.org/officeDocument/2006/relationships/drawing" Target="../drawings/drawing2.xml"/><Relationship Id="rId5" Type="http://schemas.openxmlformats.org/officeDocument/2006/relationships/printerSettings" Target="../printerSettings/printerSettings5.bin"/><Relationship Id="rId4" Type="http://schemas.openxmlformats.org/officeDocument/2006/relationships/hyperlink" Target="https://de.wikipedia.org/wiki/Versauerung_der_Meere" TargetMode="Externa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7.xml.rels><?xml version="1.0" encoding="UTF-8" standalone="yes"?>
<Relationships xmlns="http://schemas.openxmlformats.org/package/2006/relationships"><Relationship Id="rId8" Type="http://schemas.openxmlformats.org/officeDocument/2006/relationships/hyperlink" Target="https://de.wikipedia.org/wiki/Neandertaler" TargetMode="External"/><Relationship Id="rId13" Type="http://schemas.openxmlformats.org/officeDocument/2006/relationships/hyperlink" Target="https://de.wikipedia.org/wiki/Saale-Komplex" TargetMode="External"/><Relationship Id="rId18" Type="http://schemas.openxmlformats.org/officeDocument/2006/relationships/hyperlink" Target="https://worldoceanreview.com/de/wor-3/oel-gas/wie-und-wo-gefoerdert-wird/" TargetMode="External"/><Relationship Id="rId3" Type="http://schemas.openxmlformats.org/officeDocument/2006/relationships/hyperlink" Target="https://de.wikipedia.org/wiki/Quart%C3%A4r_(Geologie)" TargetMode="External"/><Relationship Id="rId7" Type="http://schemas.openxmlformats.org/officeDocument/2006/relationships/hyperlink" Target="https://de.wikipedia.org/wiki/Elster-Kaltzeit" TargetMode="External"/><Relationship Id="rId12" Type="http://schemas.openxmlformats.org/officeDocument/2006/relationships/hyperlink" Target="https://de.wikipedia.org/wiki/Weichsel-Kaltzeit" TargetMode="External"/><Relationship Id="rId17" Type="http://schemas.openxmlformats.org/officeDocument/2006/relationships/hyperlink" Target="https://de.wikipedia.org/wiki/Mohammed" TargetMode="External"/><Relationship Id="rId2" Type="http://schemas.openxmlformats.org/officeDocument/2006/relationships/hyperlink" Target="https://www.smarttouchenergy.com/resources/how-oil-is-made" TargetMode="External"/><Relationship Id="rId16" Type="http://schemas.openxmlformats.org/officeDocument/2006/relationships/hyperlink" Target="https://de.wikipedia.org/wiki/Siddhartha_Gautama" TargetMode="External"/><Relationship Id="rId20" Type="http://schemas.openxmlformats.org/officeDocument/2006/relationships/drawing" Target="../drawings/drawing4.xml"/><Relationship Id="rId1" Type="http://schemas.openxmlformats.org/officeDocument/2006/relationships/hyperlink" Target="https://de.wikipedia.org/wiki/Geologische_Zeitskala" TargetMode="External"/><Relationship Id="rId6" Type="http://schemas.openxmlformats.org/officeDocument/2006/relationships/hyperlink" Target="https://de.wikipedia.org/wiki/Cheops-Pyramide" TargetMode="External"/><Relationship Id="rId11" Type="http://schemas.openxmlformats.org/officeDocument/2006/relationships/hyperlink" Target="https://de.wikipedia.org/wiki/Weichsel-Kaltzeit" TargetMode="External"/><Relationship Id="rId5" Type="http://schemas.openxmlformats.org/officeDocument/2006/relationships/hyperlink" Target="https://de.wikipedia.org/wiki/Smilodon" TargetMode="External"/><Relationship Id="rId15" Type="http://schemas.openxmlformats.org/officeDocument/2006/relationships/hyperlink" Target="https://www.planet-wissen.de/kultur/religion/judentum/pwieabraham100.html" TargetMode="External"/><Relationship Id="rId10" Type="http://schemas.openxmlformats.org/officeDocument/2006/relationships/hyperlink" Target="https://de.wikipedia.org/wiki/Saale-Komplex" TargetMode="External"/><Relationship Id="rId19" Type="http://schemas.openxmlformats.org/officeDocument/2006/relationships/printerSettings" Target="../printerSettings/printerSettings6.bin"/><Relationship Id="rId4" Type="http://schemas.openxmlformats.org/officeDocument/2006/relationships/hyperlink" Target="https://de.wikipedia.org/wiki/Homo_rudolfensis" TargetMode="External"/><Relationship Id="rId9" Type="http://schemas.openxmlformats.org/officeDocument/2006/relationships/hyperlink" Target="https://de.wikipedia.org/wiki/Neandertaler" TargetMode="External"/><Relationship Id="rId14" Type="http://schemas.openxmlformats.org/officeDocument/2006/relationships/hyperlink" Target="https://de.wikipedia.org/wiki/Elster-Kaltzeit" TargetMode="External"/></Relationships>
</file>

<file path=xl/worksheets/_rels/sheet8.xml.rels><?xml version="1.0" encoding="UTF-8" standalone="yes"?>
<Relationships xmlns="http://schemas.openxmlformats.org/package/2006/relationships"><Relationship Id="rId8" Type="http://schemas.openxmlformats.org/officeDocument/2006/relationships/hyperlink" Target="https://de.wikipedia.org/wiki/T%C5%8Dhoku-Erdbeben_2011" TargetMode="External"/><Relationship Id="rId3" Type="http://schemas.openxmlformats.org/officeDocument/2006/relationships/hyperlink" Target="https://de.wikipedia.org/wiki/Erdbeben_im_Indischen_Ozean_2004" TargetMode="External"/><Relationship Id="rId7" Type="http://schemas.openxmlformats.org/officeDocument/2006/relationships/hyperlink" Target="https://de.wikipedia.org/wiki/Tsunami" TargetMode="External"/><Relationship Id="rId2" Type="http://schemas.openxmlformats.org/officeDocument/2006/relationships/hyperlink" Target="https://die-ganze-nordsee.de/sturmfluten-chronik" TargetMode="External"/><Relationship Id="rId1" Type="http://schemas.openxmlformats.org/officeDocument/2006/relationships/hyperlink" Target="https://geschichte-s-h.de/sh-von-a-bis-z/o/ostseesturmflut-1872/" TargetMode="External"/><Relationship Id="rId6" Type="http://schemas.openxmlformats.org/officeDocument/2006/relationships/hyperlink" Target="https://www.munichre.com/de/unternehmen/media-relations/medieninformationen-und-unternehmensnachrichten/medieninformationen/2025/naturkatastrophen-2024.html" TargetMode="External"/><Relationship Id="rId5" Type="http://schemas.openxmlformats.org/officeDocument/2006/relationships/hyperlink" Target="https://de.wikipedia.org/wiki/T%C5%8Dhoku-Erdbeben_2011" TargetMode="External"/><Relationship Id="rId4" Type="http://schemas.openxmlformats.org/officeDocument/2006/relationships/hyperlink" Target="https://de.wikipedia.org/wiki/T%C5%8Dhoku-Erdbeben_2011" TargetMode="External"/><Relationship Id="rId9"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8" Type="http://schemas.openxmlformats.org/officeDocument/2006/relationships/hyperlink" Target="https://de.wikipedia.org/wiki/Weltraumtourismus" TargetMode="External"/><Relationship Id="rId13" Type="http://schemas.openxmlformats.org/officeDocument/2006/relationships/hyperlink" Target="https://www.berlin.de/projekte-mh/netzwerke/spaetlese/themen/politik-wirtschaft-und-soziales/artikel.768448.php" TargetMode="External"/><Relationship Id="rId18" Type="http://schemas.openxmlformats.org/officeDocument/2006/relationships/hyperlink" Target="https://de.statista.com/statistik/daten/studie/1421117/umfrage/emissionen-strom-deutschland-und-frankreich/" TargetMode="External"/><Relationship Id="rId26" Type="http://schemas.openxmlformats.org/officeDocument/2006/relationships/hyperlink" Target="https://www.artylux.de/Vergleichstabellen-Lumen-und-Watt-_-34.html" TargetMode="External"/><Relationship Id="rId3" Type="http://schemas.openxmlformats.org/officeDocument/2006/relationships/hyperlink" Target="https://de.wikipedia.org/wiki/Oberharzer_Wasserregal" TargetMode="External"/><Relationship Id="rId21" Type="http://schemas.openxmlformats.org/officeDocument/2006/relationships/hyperlink" Target="https://www.ebike-technik.de/gesetzliche_vorschriften.php" TargetMode="External"/><Relationship Id="rId34" Type="http://schemas.openxmlformats.org/officeDocument/2006/relationships/drawing" Target="../drawings/drawing5.xml"/><Relationship Id="rId7" Type="http://schemas.openxmlformats.org/officeDocument/2006/relationships/hyperlink" Target="https://de.wikipedia.org/wiki/Weltraumtourismus" TargetMode="External"/><Relationship Id="rId12" Type="http://schemas.openxmlformats.org/officeDocument/2006/relationships/hyperlink" Target="https://de.wikipedia.org/wiki/Dragon_2" TargetMode="External"/><Relationship Id="rId17" Type="http://schemas.openxmlformats.org/officeDocument/2006/relationships/hyperlink" Target="https://de.openfoodfacts.org/produkt/4054600880018/erdbeer-gl%C3%BCck-passiert-marmelade" TargetMode="External"/><Relationship Id="rId25" Type="http://schemas.openxmlformats.org/officeDocument/2006/relationships/hyperlink" Target="https://www.radonline.de/blog/kalorienverbrauch-beim-fahrradfahren/" TargetMode="External"/><Relationship Id="rId33" Type="http://schemas.openxmlformats.org/officeDocument/2006/relationships/printerSettings" Target="../printerSettings/printerSettings8.bin"/><Relationship Id="rId2" Type="http://schemas.openxmlformats.org/officeDocument/2006/relationships/hyperlink" Target="https://de.wikipedia.org/wiki/Main-Taunus-Kreis" TargetMode="External"/><Relationship Id="rId16" Type="http://schemas.openxmlformats.org/officeDocument/2006/relationships/hyperlink" Target="https://de.openfoodfacts.org/produkt/4054600880018/erdbeer-gl%C3%BCck-passiert-marmelade" TargetMode="External"/><Relationship Id="rId20" Type="http://schemas.openxmlformats.org/officeDocument/2006/relationships/hyperlink" Target="https://www.zukunftimglas.de/lexikon/g/glasherstellung/" TargetMode="External"/><Relationship Id="rId29" Type="http://schemas.openxmlformats.org/officeDocument/2006/relationships/hyperlink" Target="https://www.heizung.de/ratgeber/diverses/die-energieeffizienzklasse-fuer-das-haus.html" TargetMode="External"/><Relationship Id="rId1" Type="http://schemas.openxmlformats.org/officeDocument/2006/relationships/hyperlink" Target="https://www.moneymuseum.com/pdf/gestern/05_neuzeit/26%20Euronoten.pdf" TargetMode="External"/><Relationship Id="rId6" Type="http://schemas.openxmlformats.org/officeDocument/2006/relationships/hyperlink" Target="https://www.dbregio-berlin-brandenburg.de/db-regio-no/aktuelles/punkt3/Baureihe-147-die-Juengste-im-Fahrzeugpark-5875582" TargetMode="External"/><Relationship Id="rId11" Type="http://schemas.openxmlformats.org/officeDocument/2006/relationships/hyperlink" Target="https://elib.dlr.de/51462/1/Klimawirkungen_des_Luftverkehrs_DLR_0907_DE.pdf" TargetMode="External"/><Relationship Id="rId24" Type="http://schemas.openxmlformats.org/officeDocument/2006/relationships/hyperlink" Target="https://www.leifiphysik.de/mechanik/arbeit-energie-und-leistung/ausblick/energieumsatz-beim-fahrradfahren" TargetMode="External"/><Relationship Id="rId32" Type="http://schemas.openxmlformats.org/officeDocument/2006/relationships/hyperlink" Target="https://www.spiegel.de/netzwelt/web/meta-will-eigene-atomreaktoren-bauen-strom-fuer-kuenstliche-intelligenz-a-35d977ba-9158-4824-8f8c-e86903bfaada" TargetMode="External"/><Relationship Id="rId5" Type="http://schemas.openxmlformats.org/officeDocument/2006/relationships/hyperlink" Target="https://de.wikipedia.org/wiki/Bergwerk_Rammelsberg,_Altstadt_von_Goslar_und_Oberharzer_Wasserwirtschaft" TargetMode="External"/><Relationship Id="rId15" Type="http://schemas.openxmlformats.org/officeDocument/2006/relationships/hyperlink" Target="https://de.wikipedia.org/wiki/W%C3%A4schetrockner" TargetMode="External"/><Relationship Id="rId23" Type="http://schemas.openxmlformats.org/officeDocument/2006/relationships/hyperlink" Target="https://www.leifiphysik.de/mechanik/arbeit-energie-und-leistung/ausblick/energieumsatz-beim-fahrradfahren" TargetMode="External"/><Relationship Id="rId28" Type="http://schemas.openxmlformats.org/officeDocument/2006/relationships/hyperlink" Target="https://de.wikipedia.org/wiki/Benzin%C3%A4quivalent" TargetMode="External"/><Relationship Id="rId10" Type="http://schemas.openxmlformats.org/officeDocument/2006/relationships/hyperlink" Target="https://www.bernd-leitenberger.de/falcon9.shtml" TargetMode="External"/><Relationship Id="rId19" Type="http://schemas.openxmlformats.org/officeDocument/2006/relationships/hyperlink" Target="https://www.smwa.sachsen.de/blog/2022/08/12/was-kann-man-mit-einer-kilowattstunde-tun/" TargetMode="External"/><Relationship Id="rId31" Type="http://schemas.openxmlformats.org/officeDocument/2006/relationships/hyperlink" Target="https://www.spized.com/de/magazin/fussballfeld" TargetMode="External"/><Relationship Id="rId4" Type="http://schemas.openxmlformats.org/officeDocument/2006/relationships/hyperlink" Target="https://de.wikipedia.org/wiki/Oberharzer_Wasserregal" TargetMode="External"/><Relationship Id="rId9" Type="http://schemas.openxmlformats.org/officeDocument/2006/relationships/hyperlink" Target="https://www.bernd-leitenberger.de/falcon9.shtml" TargetMode="External"/><Relationship Id="rId14" Type="http://schemas.openxmlformats.org/officeDocument/2006/relationships/hyperlink" Target="https://de.wikipedia.org/wiki/Geschirrsp%C3%BClmaschine" TargetMode="External"/><Relationship Id="rId22" Type="http://schemas.openxmlformats.org/officeDocument/2006/relationships/hyperlink" Target="https://www.wetter.de/klima/europa/deutschland-c49.html" TargetMode="External"/><Relationship Id="rId27" Type="http://schemas.openxmlformats.org/officeDocument/2006/relationships/hyperlink" Target="https://www.verbraucherzentrale.de/wissen/energie/energetische-sanierung/energieausweis-was-sagt-dieser-steckbrief-fuer-wohngebaeude-aus-24074" TargetMode="External"/><Relationship Id="rId30" Type="http://schemas.openxmlformats.org/officeDocument/2006/relationships/hyperlink" Target="https://de.statista.com/statistik/daten/studie/1371965/umfrage/wirkungsgrade-von-motoren/" TargetMode="External"/></Relationships>
</file>

<file path=xl/worksheets/sheet1.xml><?xml version="1.0" encoding="utf-8"?>
<worksheet xmlns="http://schemas.openxmlformats.org/spreadsheetml/2006/main" xmlns:r="http://schemas.openxmlformats.org/officeDocument/2006/relationships">
  <dimension ref="A1:B16"/>
  <sheetViews>
    <sheetView workbookViewId="0">
      <selection activeCell="A23" sqref="A23"/>
    </sheetView>
  </sheetViews>
  <sheetFormatPr baseColWidth="10" defaultRowHeight="14.4"/>
  <cols>
    <col min="1" max="1" width="53" customWidth="1"/>
    <col min="2" max="2" width="29.109375" customWidth="1"/>
  </cols>
  <sheetData>
    <row r="1" spans="1:2">
      <c r="A1" t="s">
        <v>592</v>
      </c>
    </row>
    <row r="2" spans="1:2" ht="46.2">
      <c r="A2" s="36" t="s">
        <v>593</v>
      </c>
    </row>
    <row r="3" spans="1:2" ht="31.2">
      <c r="A3" s="35" t="s">
        <v>594</v>
      </c>
    </row>
    <row r="5" spans="1:2">
      <c r="A5" t="s">
        <v>595</v>
      </c>
      <c r="B5" t="s">
        <v>596</v>
      </c>
    </row>
    <row r="6" spans="1:2">
      <c r="A6" t="s">
        <v>597</v>
      </c>
      <c r="B6" t="s">
        <v>598</v>
      </c>
    </row>
    <row r="7" spans="1:2">
      <c r="B7" t="s">
        <v>599</v>
      </c>
    </row>
    <row r="8" spans="1:2">
      <c r="A8" t="s">
        <v>600</v>
      </c>
      <c r="B8" t="s">
        <v>601</v>
      </c>
    </row>
    <row r="9" spans="1:2">
      <c r="B9" t="s">
        <v>602</v>
      </c>
    </row>
    <row r="10" spans="1:2">
      <c r="B10" t="s">
        <v>603</v>
      </c>
    </row>
    <row r="11" spans="1:2">
      <c r="B11" t="s">
        <v>604</v>
      </c>
    </row>
    <row r="12" spans="1:2">
      <c r="A12" t="s">
        <v>605</v>
      </c>
      <c r="B12" t="s">
        <v>606</v>
      </c>
    </row>
    <row r="13" spans="1:2">
      <c r="A13" t="s">
        <v>607</v>
      </c>
      <c r="B13" t="s">
        <v>607</v>
      </c>
    </row>
    <row r="14" spans="1:2">
      <c r="A14" t="s">
        <v>608</v>
      </c>
      <c r="B14" t="s">
        <v>608</v>
      </c>
    </row>
    <row r="15" spans="1:2">
      <c r="B15" t="s">
        <v>609</v>
      </c>
    </row>
    <row r="16" spans="1:2">
      <c r="A16" t="s">
        <v>610</v>
      </c>
      <c r="B16" t="s">
        <v>611</v>
      </c>
    </row>
  </sheetData>
  <pageMargins left="0.7" right="0.7" top="0.78740157499999996" bottom="0.78740157499999996" header="0.3" footer="0.3"/>
  <pageSetup paperSize="9" orientation="portrait" horizontalDpi="0" verticalDpi="0" r:id="rId1"/>
</worksheet>
</file>

<file path=xl/worksheets/sheet10.xml><?xml version="1.0" encoding="utf-8"?>
<worksheet xmlns="http://schemas.openxmlformats.org/spreadsheetml/2006/main" xmlns:r="http://schemas.openxmlformats.org/officeDocument/2006/relationships">
  <dimension ref="A1:G17"/>
  <sheetViews>
    <sheetView workbookViewId="0">
      <selection activeCell="A18" sqref="A18"/>
    </sheetView>
  </sheetViews>
  <sheetFormatPr baseColWidth="10" defaultRowHeight="14.4"/>
  <cols>
    <col min="1" max="1" width="37.6640625" customWidth="1"/>
  </cols>
  <sheetData>
    <row r="1" spans="1:7" s="2" customFormat="1">
      <c r="A1" s="2" t="s">
        <v>56</v>
      </c>
      <c r="B1" s="2" t="s">
        <v>7</v>
      </c>
      <c r="C1" s="2" t="s">
        <v>8</v>
      </c>
      <c r="D1" s="2" t="s">
        <v>57</v>
      </c>
      <c r="E1" s="2" t="s">
        <v>9</v>
      </c>
      <c r="F1" s="2" t="s">
        <v>31</v>
      </c>
    </row>
    <row r="2" spans="1:7">
      <c r="A2" t="s">
        <v>515</v>
      </c>
      <c r="E2" s="1" t="s">
        <v>514</v>
      </c>
      <c r="F2" s="3">
        <v>45692</v>
      </c>
    </row>
    <row r="3" spans="1:7">
      <c r="A3" t="s">
        <v>583</v>
      </c>
      <c r="E3" t="s">
        <v>584</v>
      </c>
      <c r="F3" s="3"/>
    </row>
    <row r="4" spans="1:7">
      <c r="A4" t="s">
        <v>590</v>
      </c>
      <c r="D4" t="s">
        <v>528</v>
      </c>
      <c r="E4" s="1" t="s">
        <v>591</v>
      </c>
      <c r="F4" s="3"/>
    </row>
    <row r="5" spans="1:7">
      <c r="A5" t="s">
        <v>586</v>
      </c>
      <c r="D5" t="s">
        <v>528</v>
      </c>
      <c r="E5" s="1" t="s">
        <v>585</v>
      </c>
      <c r="F5" s="3"/>
    </row>
    <row r="6" spans="1:7">
      <c r="A6" t="s">
        <v>517</v>
      </c>
      <c r="B6" t="s">
        <v>34</v>
      </c>
      <c r="C6">
        <v>35.5</v>
      </c>
      <c r="E6" s="1" t="s">
        <v>516</v>
      </c>
      <c r="F6" s="3">
        <v>45706</v>
      </c>
    </row>
    <row r="7" spans="1:7">
      <c r="A7" t="s">
        <v>518</v>
      </c>
      <c r="B7" t="s">
        <v>34</v>
      </c>
      <c r="C7">
        <v>10.4</v>
      </c>
      <c r="E7" s="1" t="s">
        <v>516</v>
      </c>
      <c r="F7" s="3">
        <v>45706</v>
      </c>
    </row>
    <row r="8" spans="1:7">
      <c r="A8" t="s">
        <v>519</v>
      </c>
      <c r="B8" t="s">
        <v>34</v>
      </c>
      <c r="C8">
        <v>3.7</v>
      </c>
      <c r="E8" s="1" t="s">
        <v>516</v>
      </c>
      <c r="F8" s="3">
        <v>45706</v>
      </c>
    </row>
    <row r="9" spans="1:7">
      <c r="A9" t="s">
        <v>520</v>
      </c>
      <c r="B9" t="s">
        <v>34</v>
      </c>
      <c r="C9">
        <v>2.7</v>
      </c>
      <c r="E9" s="1" t="s">
        <v>516</v>
      </c>
      <c r="F9" s="3">
        <v>45706</v>
      </c>
    </row>
    <row r="10" spans="1:7">
      <c r="A10" t="s">
        <v>521</v>
      </c>
      <c r="B10" t="s">
        <v>34</v>
      </c>
      <c r="C10">
        <v>1.9</v>
      </c>
      <c r="E10" s="1" t="s">
        <v>516</v>
      </c>
      <c r="F10" s="3">
        <v>45706</v>
      </c>
    </row>
    <row r="11" spans="1:7">
      <c r="A11" t="s">
        <v>522</v>
      </c>
      <c r="B11" t="s">
        <v>34</v>
      </c>
      <c r="C11">
        <f>C7+C8+C9+C10</f>
        <v>18.7</v>
      </c>
      <c r="E11" s="1"/>
      <c r="F11" s="3"/>
    </row>
    <row r="12" spans="1:7">
      <c r="A12" t="s">
        <v>523</v>
      </c>
      <c r="B12" t="s">
        <v>34</v>
      </c>
      <c r="C12">
        <f>C11/C6</f>
        <v>0.52676056338028165</v>
      </c>
    </row>
    <row r="13" spans="1:7">
      <c r="A13" t="s">
        <v>524</v>
      </c>
      <c r="E13" s="1" t="s">
        <v>525</v>
      </c>
      <c r="F13" s="3">
        <v>45707</v>
      </c>
    </row>
    <row r="14" spans="1:7">
      <c r="A14" t="s">
        <v>527</v>
      </c>
      <c r="D14" t="s">
        <v>528</v>
      </c>
      <c r="E14" s="1" t="s">
        <v>526</v>
      </c>
      <c r="F14" s="3">
        <v>45707</v>
      </c>
    </row>
    <row r="15" spans="1:7">
      <c r="A15" t="s">
        <v>608</v>
      </c>
      <c r="E15" s="1" t="s">
        <v>667</v>
      </c>
      <c r="F15" s="3">
        <v>45894</v>
      </c>
      <c r="G15" t="s">
        <v>668</v>
      </c>
    </row>
    <row r="16" spans="1:7">
      <c r="A16" t="s">
        <v>608</v>
      </c>
      <c r="E16" t="s">
        <v>669</v>
      </c>
      <c r="F16" s="3">
        <v>45894</v>
      </c>
    </row>
    <row r="17" spans="1:6">
      <c r="A17" t="s">
        <v>671</v>
      </c>
      <c r="E17" s="31" t="s">
        <v>670</v>
      </c>
      <c r="F17" s="3">
        <v>45919</v>
      </c>
    </row>
  </sheetData>
  <hyperlinks>
    <hyperlink ref="E2" r:id="rId1"/>
    <hyperlink ref="E6" r:id="rId2"/>
    <hyperlink ref="E7" r:id="rId3"/>
    <hyperlink ref="E8" r:id="rId4"/>
    <hyperlink ref="E10" r:id="rId5"/>
    <hyperlink ref="E9" r:id="rId6"/>
    <hyperlink ref="E13" r:id="rId7"/>
    <hyperlink ref="E14" r:id="rId8"/>
    <hyperlink ref="E5" r:id="rId9"/>
    <hyperlink ref="E4" r:id="rId10"/>
    <hyperlink ref="E15" r:id="rId11"/>
    <hyperlink ref="E17" r:id="rId12" location="allgemeine-entwicklung-und-einflussfaktoren"/>
  </hyperlinks>
  <pageMargins left="0.7" right="0.7" top="0.78740157499999996" bottom="0.78740157499999996" header="0.3" footer="0.3"/>
  <pageSetup paperSize="9" orientation="portrait" horizontalDpi="0" verticalDpi="0" r:id="rId13"/>
</worksheet>
</file>

<file path=xl/worksheets/sheet11.xml><?xml version="1.0" encoding="utf-8"?>
<worksheet xmlns="http://schemas.openxmlformats.org/spreadsheetml/2006/main" xmlns:r="http://schemas.openxmlformats.org/officeDocument/2006/relationships">
  <dimension ref="A1:G37"/>
  <sheetViews>
    <sheetView topLeftCell="A4" workbookViewId="0">
      <selection activeCell="I35" sqref="I35"/>
    </sheetView>
  </sheetViews>
  <sheetFormatPr baseColWidth="10" defaultRowHeight="14.4"/>
  <cols>
    <col min="1" max="1" width="24.88671875" customWidth="1"/>
  </cols>
  <sheetData>
    <row r="1" spans="1:7" s="2" customFormat="1">
      <c r="A1" s="2" t="s">
        <v>56</v>
      </c>
      <c r="B1" s="2" t="s">
        <v>7</v>
      </c>
      <c r="C1" s="2" t="s">
        <v>8</v>
      </c>
      <c r="D1" s="2" t="s">
        <v>122</v>
      </c>
      <c r="E1" s="2" t="s">
        <v>57</v>
      </c>
      <c r="F1" s="2" t="s">
        <v>9</v>
      </c>
      <c r="G1" s="2" t="s">
        <v>31</v>
      </c>
    </row>
    <row r="2" spans="1:7" s="2" customFormat="1">
      <c r="A2" s="2" t="s">
        <v>115</v>
      </c>
    </row>
    <row r="3" spans="1:7" s="2" customFormat="1">
      <c r="A3" s="17" t="s">
        <v>236</v>
      </c>
      <c r="B3" s="17"/>
      <c r="C3" s="17"/>
      <c r="D3" s="17"/>
      <c r="E3" s="17"/>
      <c r="F3" s="19" t="s">
        <v>235</v>
      </c>
      <c r="G3" s="18">
        <v>45675</v>
      </c>
    </row>
    <row r="4" spans="1:7" s="2" customFormat="1">
      <c r="A4" s="17" t="s">
        <v>238</v>
      </c>
      <c r="B4" s="17"/>
      <c r="C4" s="17"/>
      <c r="D4" s="17"/>
      <c r="E4" s="17"/>
      <c r="F4" s="19" t="s">
        <v>237</v>
      </c>
      <c r="G4" s="18">
        <v>45675</v>
      </c>
    </row>
    <row r="5" spans="1:7" s="2" customFormat="1">
      <c r="A5" s="17" t="s">
        <v>307</v>
      </c>
      <c r="B5" s="17"/>
      <c r="C5" s="17"/>
      <c r="D5" s="17"/>
      <c r="E5" s="17"/>
      <c r="F5" s="1" t="s">
        <v>306</v>
      </c>
      <c r="G5" s="18">
        <v>45676</v>
      </c>
    </row>
    <row r="6" spans="1:7" s="2" customFormat="1">
      <c r="A6" s="17" t="s">
        <v>309</v>
      </c>
      <c r="B6" s="17"/>
      <c r="C6" s="17"/>
      <c r="D6" s="17"/>
      <c r="E6" s="17"/>
      <c r="F6" s="1" t="s">
        <v>308</v>
      </c>
      <c r="G6" s="18">
        <v>45676</v>
      </c>
    </row>
    <row r="7" spans="1:7">
      <c r="A7" t="s">
        <v>108</v>
      </c>
      <c r="B7" t="s">
        <v>34</v>
      </c>
      <c r="C7">
        <v>78.08</v>
      </c>
    </row>
    <row r="8" spans="1:7">
      <c r="A8" t="s">
        <v>109</v>
      </c>
      <c r="B8" t="s">
        <v>34</v>
      </c>
      <c r="C8">
        <v>20.95</v>
      </c>
    </row>
    <row r="9" spans="1:7">
      <c r="A9" t="s">
        <v>110</v>
      </c>
      <c r="B9" t="s">
        <v>34</v>
      </c>
      <c r="C9">
        <v>0.93</v>
      </c>
    </row>
    <row r="10" spans="1:7">
      <c r="A10" t="s">
        <v>111</v>
      </c>
      <c r="B10" t="s">
        <v>34</v>
      </c>
      <c r="C10">
        <v>0.04</v>
      </c>
      <c r="E10" t="s">
        <v>112</v>
      </c>
    </row>
    <row r="11" spans="1:7">
      <c r="A11" t="s">
        <v>117</v>
      </c>
      <c r="B11" t="s">
        <v>34</v>
      </c>
      <c r="C11">
        <f>SUM(C7:C10)</f>
        <v>100.00000000000001</v>
      </c>
    </row>
    <row r="12" spans="1:7">
      <c r="A12" t="s">
        <v>113</v>
      </c>
      <c r="B12" t="s">
        <v>34</v>
      </c>
      <c r="C12">
        <v>1.1999999999999999E-3</v>
      </c>
      <c r="D12">
        <f>C26/C12</f>
        <v>10.000000000000002</v>
      </c>
    </row>
    <row r="13" spans="1:7">
      <c r="A13" t="s">
        <v>114</v>
      </c>
      <c r="B13" t="s">
        <v>34</v>
      </c>
      <c r="C13">
        <v>3.0000000000000001E-5</v>
      </c>
      <c r="D13">
        <f>C29/C13</f>
        <v>14</v>
      </c>
    </row>
    <row r="14" spans="1:7">
      <c r="A14" t="s">
        <v>123</v>
      </c>
      <c r="B14" t="s">
        <v>68</v>
      </c>
      <c r="C14">
        <v>324</v>
      </c>
    </row>
    <row r="15" spans="1:7">
      <c r="A15" t="s">
        <v>124</v>
      </c>
      <c r="B15" t="s">
        <v>68</v>
      </c>
      <c r="C15">
        <v>253</v>
      </c>
    </row>
    <row r="16" spans="1:7">
      <c r="A16" t="s">
        <v>301</v>
      </c>
      <c r="B16" t="s">
        <v>68</v>
      </c>
      <c r="C16">
        <v>0.13</v>
      </c>
    </row>
    <row r="17" spans="1:7">
      <c r="A17" t="s">
        <v>302</v>
      </c>
      <c r="B17" t="s">
        <v>303</v>
      </c>
      <c r="C17">
        <v>0.1</v>
      </c>
    </row>
    <row r="18" spans="1:7">
      <c r="A18" t="s">
        <v>304</v>
      </c>
      <c r="B18" t="s">
        <v>34</v>
      </c>
      <c r="C18">
        <f>C17/(C16*1000)*100</f>
        <v>7.6923076923076927E-2</v>
      </c>
      <c r="D18">
        <f>C30/C18</f>
        <v>13.65</v>
      </c>
    </row>
    <row r="19" spans="1:7">
      <c r="A19" s="2" t="s">
        <v>116</v>
      </c>
    </row>
    <row r="20" spans="1:7">
      <c r="A20" t="s">
        <v>108</v>
      </c>
      <c r="B20" t="s">
        <v>34</v>
      </c>
      <c r="C20">
        <v>78.08</v>
      </c>
    </row>
    <row r="21" spans="1:7">
      <c r="A21" t="s">
        <v>109</v>
      </c>
      <c r="B21" t="s">
        <v>34</v>
      </c>
      <c r="C21">
        <v>20.95</v>
      </c>
    </row>
    <row r="22" spans="1:7">
      <c r="A22" t="s">
        <v>110</v>
      </c>
      <c r="B22" t="s">
        <v>34</v>
      </c>
      <c r="C22">
        <v>0.93</v>
      </c>
    </row>
    <row r="23" spans="1:7">
      <c r="A23" t="s">
        <v>118</v>
      </c>
      <c r="B23" t="s">
        <v>34</v>
      </c>
      <c r="C23">
        <v>0.04</v>
      </c>
      <c r="E23" t="s">
        <v>112</v>
      </c>
    </row>
    <row r="24" spans="1:7">
      <c r="A24" t="s">
        <v>117</v>
      </c>
      <c r="B24" t="s">
        <v>34</v>
      </c>
      <c r="C24">
        <f>SUM(C20:C23)</f>
        <v>100.00000000000001</v>
      </c>
    </row>
    <row r="25" spans="1:7">
      <c r="A25" t="s">
        <v>119</v>
      </c>
      <c r="B25" t="s">
        <v>34</v>
      </c>
      <c r="C25">
        <v>2.8000000000000001E-2</v>
      </c>
    </row>
    <row r="26" spans="1:7">
      <c r="A26" t="s">
        <v>113</v>
      </c>
      <c r="B26" t="s">
        <v>34</v>
      </c>
      <c r="C26">
        <f>C23-C25</f>
        <v>1.2E-2</v>
      </c>
    </row>
    <row r="27" spans="1:7">
      <c r="A27" t="s">
        <v>239</v>
      </c>
      <c r="B27" t="s">
        <v>34</v>
      </c>
      <c r="C27">
        <f>C26/C25*100</f>
        <v>42.857142857142854</v>
      </c>
    </row>
    <row r="28" spans="1:7">
      <c r="A28" t="s">
        <v>120</v>
      </c>
      <c r="B28" t="s">
        <v>34</v>
      </c>
      <c r="C28">
        <v>3.5</v>
      </c>
      <c r="F28" s="1" t="s">
        <v>296</v>
      </c>
      <c r="G28" s="3">
        <v>45676</v>
      </c>
    </row>
    <row r="29" spans="1:7">
      <c r="A29" t="s">
        <v>121</v>
      </c>
      <c r="B29" t="s">
        <v>34</v>
      </c>
      <c r="C29">
        <f>C26*C28/100</f>
        <v>4.2000000000000002E-4</v>
      </c>
    </row>
    <row r="30" spans="1:7">
      <c r="A30" t="s">
        <v>305</v>
      </c>
      <c r="B30" t="s">
        <v>34</v>
      </c>
      <c r="C30">
        <f>C28*C26/(C25+C26)</f>
        <v>1.05</v>
      </c>
    </row>
    <row r="32" spans="1:7">
      <c r="A32" t="str">
        <f>WorldLifeAtmosphäre!A26</f>
        <v>Mittlerer CO2-Gehalt der Atmosphäre 2024</v>
      </c>
      <c r="B32" t="str">
        <f>WorldLifeAtmosphäre!B26</f>
        <v>ppm</v>
      </c>
      <c r="C32">
        <f>WorldLifeAtmosphäre!C26</f>
        <v>422.5</v>
      </c>
      <c r="F32" t="str">
        <f>WorldLifeAtmosphäre!E26</f>
        <v>https://www.mpg.de/23729143/co2-emission-bilanz-2024</v>
      </c>
      <c r="G32">
        <f>WorldLifeAtmosphäre!F26</f>
        <v>0</v>
      </c>
    </row>
    <row r="33" spans="1:6">
      <c r="A33" t="s">
        <v>240</v>
      </c>
      <c r="B33" t="s">
        <v>34</v>
      </c>
      <c r="C33">
        <f>(C32/10000-C25)/C25*100</f>
        <v>50.892857142857153</v>
      </c>
    </row>
    <row r="34" spans="1:6">
      <c r="A34" t="s">
        <v>241</v>
      </c>
      <c r="B34" t="s">
        <v>100</v>
      </c>
      <c r="C34">
        <f>KeelingKurve!G814</f>
        <v>3.1683333333332939</v>
      </c>
    </row>
    <row r="35" spans="1:6">
      <c r="A35" t="s">
        <v>242</v>
      </c>
      <c r="B35" t="s">
        <v>243</v>
      </c>
      <c r="C35">
        <f>C34/12*10</f>
        <v>2.6402777777777446</v>
      </c>
    </row>
    <row r="37" spans="1:6">
      <c r="A37" t="s">
        <v>298</v>
      </c>
      <c r="B37" t="s">
        <v>299</v>
      </c>
      <c r="C37" t="s">
        <v>300</v>
      </c>
      <c r="F37" s="1" t="s">
        <v>297</v>
      </c>
    </row>
  </sheetData>
  <hyperlinks>
    <hyperlink ref="F3" r:id="rId1" display="https://www.youtube.com/watch?v=MQoSPoZq3pA"/>
    <hyperlink ref="F4" r:id="rId2" display="https://www.youtube.com/watch?v=f4waDpcEEuI"/>
    <hyperlink ref="F28" r:id="rId3" display="https://www.geo.de/natur/nachhaltigkeit/historische-verantwortung-fuer-die-klimakrise--deutschland--nur--auf-platz-6-aller-laender-30807594.html"/>
    <hyperlink ref="F37" r:id="rId4" display="https://de.wikipedia.org/wiki/Feuerl%C3%B6scher"/>
    <hyperlink ref="F5" r:id="rId5" display="https://www.youtube.com/watch?v=SxCDHgkNqEo"/>
    <hyperlink ref="F6" r:id="rId6" display="https://www.youtube.com/watch?v=i_CnBkBTY0k"/>
  </hyperlinks>
  <pageMargins left="0.7" right="0.7" top="0.78740157499999996" bottom="0.78740157499999996" header="0.3" footer="0.3"/>
  <pageSetup paperSize="9" orientation="portrait" horizontalDpi="0" verticalDpi="0" r:id="rId7"/>
</worksheet>
</file>

<file path=xl/worksheets/sheet12.xml><?xml version="1.0" encoding="utf-8"?>
<worksheet xmlns="http://schemas.openxmlformats.org/spreadsheetml/2006/main" xmlns:r="http://schemas.openxmlformats.org/officeDocument/2006/relationships">
  <dimension ref="A1:G21"/>
  <sheetViews>
    <sheetView workbookViewId="0">
      <selection activeCell="E21" activeCellId="1" sqref="A1:G21"/>
    </sheetView>
  </sheetViews>
  <sheetFormatPr baseColWidth="10" defaultRowHeight="14.4"/>
  <cols>
    <col min="1" max="1" width="34.21875" customWidth="1"/>
  </cols>
  <sheetData>
    <row r="1" spans="1:7" s="2" customFormat="1">
      <c r="A1" s="2" t="s">
        <v>56</v>
      </c>
      <c r="B1" s="2" t="s">
        <v>7</v>
      </c>
      <c r="C1" s="2" t="s">
        <v>8</v>
      </c>
      <c r="D1" s="2" t="s">
        <v>57</v>
      </c>
      <c r="E1" s="2" t="s">
        <v>9</v>
      </c>
      <c r="F1" s="2" t="s">
        <v>31</v>
      </c>
    </row>
    <row r="2" spans="1:7">
      <c r="A2" t="s">
        <v>530</v>
      </c>
      <c r="E2" s="1" t="s">
        <v>529</v>
      </c>
      <c r="F2" s="3">
        <v>45709</v>
      </c>
    </row>
    <row r="3" spans="1:7">
      <c r="A3" t="s">
        <v>556</v>
      </c>
      <c r="B3" t="s">
        <v>68</v>
      </c>
      <c r="C3">
        <v>18.32</v>
      </c>
      <c r="E3" s="1" t="s">
        <v>555</v>
      </c>
      <c r="F3" s="3">
        <v>45724</v>
      </c>
    </row>
    <row r="4" spans="1:7">
      <c r="A4" t="s">
        <v>557</v>
      </c>
      <c r="B4" t="s">
        <v>68</v>
      </c>
      <c r="C4">
        <v>5.5</v>
      </c>
      <c r="E4" s="1"/>
      <c r="F4" s="3"/>
    </row>
    <row r="5" spans="1:7">
      <c r="A5" t="s">
        <v>558</v>
      </c>
      <c r="B5" t="s">
        <v>64</v>
      </c>
      <c r="C5">
        <f>C3*C4</f>
        <v>100.76</v>
      </c>
      <c r="E5" s="1"/>
      <c r="F5" s="3"/>
    </row>
    <row r="6" spans="1:7">
      <c r="A6" t="str">
        <f>WorldLifeParzelle!A29</f>
        <v xml:space="preserve">Abnahme Fläche pro Jahr </v>
      </c>
      <c r="B6" t="str">
        <f>WorldLifeParzelle!B29</f>
        <v>m²</v>
      </c>
      <c r="C6">
        <f>WorldLifeParzelle!C29</f>
        <v>501.13515226897289</v>
      </c>
      <c r="E6" s="1"/>
      <c r="F6" s="3"/>
    </row>
    <row r="7" spans="1:7">
      <c r="A7" t="s">
        <v>560</v>
      </c>
      <c r="B7" t="s">
        <v>559</v>
      </c>
      <c r="C7">
        <f>C6/C5</f>
        <v>4.9735525235110449</v>
      </c>
      <c r="E7" s="1"/>
      <c r="F7" s="3"/>
    </row>
    <row r="8" spans="1:7">
      <c r="A8" t="s">
        <v>550</v>
      </c>
      <c r="D8" t="s">
        <v>532</v>
      </c>
      <c r="E8" s="1" t="s">
        <v>531</v>
      </c>
      <c r="F8" s="3">
        <v>45709</v>
      </c>
    </row>
    <row r="9" spans="1:7">
      <c r="A9" t="s">
        <v>533</v>
      </c>
      <c r="E9" s="1" t="s">
        <v>534</v>
      </c>
      <c r="F9" s="3">
        <v>45709</v>
      </c>
    </row>
    <row r="10" spans="1:7">
      <c r="A10" t="s">
        <v>533</v>
      </c>
      <c r="E10" s="1" t="s">
        <v>612</v>
      </c>
      <c r="F10" s="3">
        <v>45765</v>
      </c>
    </row>
    <row r="11" spans="1:7">
      <c r="A11" t="s">
        <v>538</v>
      </c>
      <c r="B11" t="s">
        <v>537</v>
      </c>
      <c r="C11">
        <v>12440</v>
      </c>
      <c r="E11" s="1" t="s">
        <v>536</v>
      </c>
      <c r="F11" s="3">
        <v>45709</v>
      </c>
    </row>
    <row r="12" spans="1:7">
      <c r="A12" t="str">
        <f>Junkies!A85</f>
        <v>Realer durchschnittlicher Benzinverbrauch</v>
      </c>
      <c r="B12" t="str">
        <f>Junkies!B85</f>
        <v>l/100km</v>
      </c>
      <c r="C12">
        <f>Junkies!C85</f>
        <v>7.7</v>
      </c>
      <c r="D12">
        <f>Junkies!D85</f>
        <v>0</v>
      </c>
      <c r="E12" s="1" t="str">
        <f>Junkies!F85</f>
        <v>https://www.hvv-schulprojekte.de/unterrichtsmaterialien/kraftstoffverbrauch/</v>
      </c>
      <c r="F12" s="3">
        <f>Junkies!G85</f>
        <v>45683</v>
      </c>
    </row>
    <row r="13" spans="1:7">
      <c r="A13" t="s">
        <v>539</v>
      </c>
      <c r="B13" t="s">
        <v>540</v>
      </c>
      <c r="C13">
        <f>C11/100*C12</f>
        <v>957.88000000000011</v>
      </c>
    </row>
    <row r="14" spans="1:7">
      <c r="A14" t="s">
        <v>542</v>
      </c>
      <c r="B14" t="s">
        <v>543</v>
      </c>
      <c r="C14">
        <v>2.65</v>
      </c>
      <c r="E14" s="1" t="s">
        <v>541</v>
      </c>
    </row>
    <row r="15" spans="1:7">
      <c r="A15" t="s">
        <v>544</v>
      </c>
      <c r="B15" t="s">
        <v>107</v>
      </c>
      <c r="C15">
        <f>C13*C14/1000</f>
        <v>2.5383819999999999</v>
      </c>
    </row>
    <row r="16" spans="1:7">
      <c r="A16" t="str">
        <f>KeelingKurve!A4</f>
        <v>Vom Meer aufgenommener CO2-Anteil</v>
      </c>
      <c r="B16" t="str">
        <f>KeelingKurve!B4</f>
        <v>%</v>
      </c>
      <c r="C16">
        <f>KeelingKurve!C4</f>
        <v>30.5</v>
      </c>
      <c r="D16" t="str">
        <f>KeelingKurve!D4</f>
        <v xml:space="preserve"> "27 % bis 34 % der anthropogenen CO2-Emissionen von den Ozeanen aufgenommen wurden."</v>
      </c>
      <c r="E16" s="1" t="str">
        <f>KeelingKurve!E4</f>
        <v>Versauerung der Meere – Wikipedia</v>
      </c>
      <c r="F16" s="3">
        <f>KeelingKurve!F4</f>
        <v>45659</v>
      </c>
      <c r="G16" s="3"/>
    </row>
    <row r="17" spans="1:6">
      <c r="A17" t="s">
        <v>545</v>
      </c>
      <c r="B17" t="s">
        <v>107</v>
      </c>
      <c r="C17">
        <f>C15*(1-C16/100)</f>
        <v>1.7641754900000002</v>
      </c>
    </row>
    <row r="18" spans="1:6">
      <c r="A18" t="str">
        <f>WorldLifeAtmosphäre!A31</f>
        <v xml:space="preserve">Höhe einer Schicht aus reinem CO2 </v>
      </c>
      <c r="B18" t="str">
        <f>WorldLifeAtmosphäre!B31</f>
        <v>m</v>
      </c>
      <c r="C18">
        <f>WorldLifeAtmosphäre!C31</f>
        <v>4.2249999999999996</v>
      </c>
    </row>
    <row r="19" spans="1:6">
      <c r="A19" t="str">
        <f>WorldLifeAtmosphäre!A33</f>
        <v>Masse der Schicht aus reinem CO2</v>
      </c>
      <c r="B19" t="str">
        <f>WorldLifeAtmosphäre!B33</f>
        <v>t</v>
      </c>
      <c r="C19">
        <f>WorldLifeAtmosphäre!C33</f>
        <v>425.73760756949571</v>
      </c>
    </row>
    <row r="20" spans="1:6">
      <c r="A20" t="s">
        <v>546</v>
      </c>
      <c r="B20" t="s">
        <v>547</v>
      </c>
      <c r="C20">
        <f>C18*100*C17/C19</f>
        <v>1.7507594613974284</v>
      </c>
    </row>
    <row r="21" spans="1:6">
      <c r="A21" t="s">
        <v>549</v>
      </c>
      <c r="E21" s="1" t="s">
        <v>548</v>
      </c>
      <c r="F21" s="3">
        <v>45709</v>
      </c>
    </row>
  </sheetData>
  <hyperlinks>
    <hyperlink ref="E2" r:id="rId1"/>
    <hyperlink ref="E8" r:id="rId2"/>
    <hyperlink ref="E9" r:id="rId3"/>
    <hyperlink ref="E11" r:id="rId4"/>
    <hyperlink ref="E14" r:id="rId5"/>
    <hyperlink ref="E3" r:id="rId6" location="blog-article-anchor-45af48a5dd87485fbc512abe1490fdb3-1-3"/>
    <hyperlink ref="E10" r:id="rId7"/>
    <hyperlink ref="E21" r:id="rId8"/>
  </hyperlinks>
  <pageMargins left="0.7" right="0.7" top="0.78740157499999996" bottom="0.78740157499999996" header="0.3" footer="0.3"/>
  <pageSetup paperSize="9" orientation="portrait" horizontalDpi="0" verticalDpi="0" r:id="rId9"/>
</worksheet>
</file>

<file path=xl/worksheets/sheet2.xml><?xml version="1.0" encoding="utf-8"?>
<worksheet xmlns="http://schemas.openxmlformats.org/spreadsheetml/2006/main" xmlns:r="http://schemas.openxmlformats.org/officeDocument/2006/relationships">
  <dimension ref="A1:F59"/>
  <sheetViews>
    <sheetView tabSelected="1" workbookViewId="0">
      <selection activeCell="F11" sqref="F11"/>
    </sheetView>
  </sheetViews>
  <sheetFormatPr baseColWidth="10" defaultRowHeight="14.4"/>
  <cols>
    <col min="1" max="1" width="32.21875" customWidth="1"/>
    <col min="2" max="2" width="21.6640625" customWidth="1"/>
    <col min="3" max="3" width="18.88671875" customWidth="1"/>
  </cols>
  <sheetData>
    <row r="1" spans="1:6" s="2" customFormat="1">
      <c r="A1" s="2" t="s">
        <v>56</v>
      </c>
      <c r="B1" s="2" t="s">
        <v>7</v>
      </c>
      <c r="C1" s="2" t="s">
        <v>8</v>
      </c>
      <c r="D1" s="2" t="s">
        <v>57</v>
      </c>
      <c r="E1" s="2" t="s">
        <v>9</v>
      </c>
      <c r="F1" s="2" t="s">
        <v>31</v>
      </c>
    </row>
    <row r="2" spans="1:6" s="2" customFormat="1">
      <c r="A2" t="s">
        <v>621</v>
      </c>
      <c r="B2" t="s">
        <v>623</v>
      </c>
      <c r="C2" s="17">
        <v>8</v>
      </c>
      <c r="D2" s="17"/>
      <c r="E2" s="1" t="s">
        <v>620</v>
      </c>
      <c r="F2" s="18">
        <v>45800</v>
      </c>
    </row>
    <row r="3" spans="1:6" s="17" customFormat="1" ht="15.6">
      <c r="A3" t="s">
        <v>622</v>
      </c>
      <c r="B3" t="s">
        <v>624</v>
      </c>
      <c r="C3" s="17">
        <v>1.4</v>
      </c>
      <c r="E3" s="1" t="s">
        <v>436</v>
      </c>
      <c r="F3" s="18">
        <v>45684</v>
      </c>
    </row>
    <row r="4" spans="1:6" s="17" customFormat="1">
      <c r="A4" t="s">
        <v>625</v>
      </c>
      <c r="B4"/>
      <c r="E4" s="1" t="s">
        <v>492</v>
      </c>
      <c r="F4" s="18">
        <v>45800</v>
      </c>
    </row>
    <row r="5" spans="1:6" ht="15.6">
      <c r="A5" t="s">
        <v>210</v>
      </c>
      <c r="B5" t="s">
        <v>627</v>
      </c>
      <c r="C5">
        <v>250</v>
      </c>
      <c r="E5" s="1" t="s">
        <v>207</v>
      </c>
      <c r="F5" s="3">
        <v>45660</v>
      </c>
    </row>
    <row r="6" spans="1:6" s="17" customFormat="1" ht="15.6">
      <c r="A6" t="s">
        <v>438</v>
      </c>
      <c r="B6" t="s">
        <v>627</v>
      </c>
      <c r="C6" s="17">
        <v>0.61199999999999999</v>
      </c>
      <c r="E6" s="1" t="s">
        <v>437</v>
      </c>
      <c r="F6" s="18">
        <v>45684</v>
      </c>
    </row>
    <row r="7" spans="1:6" s="17" customFormat="1">
      <c r="A7" t="s">
        <v>440</v>
      </c>
      <c r="B7"/>
      <c r="E7" s="1" t="s">
        <v>439</v>
      </c>
      <c r="F7" s="18">
        <v>45684</v>
      </c>
    </row>
    <row r="8" spans="1:6" s="17" customFormat="1">
      <c r="A8" t="s">
        <v>673</v>
      </c>
      <c r="B8"/>
      <c r="E8" s="1" t="s">
        <v>672</v>
      </c>
      <c r="F8" s="18">
        <v>45919</v>
      </c>
    </row>
    <row r="9" spans="1:6" s="17" customFormat="1">
      <c r="A9" t="s">
        <v>442</v>
      </c>
      <c r="B9"/>
      <c r="E9" s="1" t="s">
        <v>441</v>
      </c>
      <c r="F9" s="18">
        <v>45684</v>
      </c>
    </row>
    <row r="10" spans="1:6" s="17" customFormat="1">
      <c r="A10" t="s">
        <v>674</v>
      </c>
      <c r="B10"/>
      <c r="E10" s="1" t="s">
        <v>675</v>
      </c>
      <c r="F10" s="18">
        <v>45920</v>
      </c>
    </row>
    <row r="11" spans="1:6" s="17" customFormat="1">
      <c r="A11" t="s">
        <v>628</v>
      </c>
      <c r="B11" t="s">
        <v>26</v>
      </c>
      <c r="C11" s="17">
        <v>733</v>
      </c>
      <c r="E11" s="1" t="s">
        <v>629</v>
      </c>
      <c r="F11" s="18">
        <v>45800</v>
      </c>
    </row>
    <row r="12" spans="1:6" s="17" customFormat="1">
      <c r="A12" t="s">
        <v>444</v>
      </c>
      <c r="B12"/>
      <c r="E12" s="1" t="s">
        <v>443</v>
      </c>
      <c r="F12" s="18">
        <v>45684</v>
      </c>
    </row>
    <row r="13" spans="1:6" s="17" customFormat="1">
      <c r="A13" t="s">
        <v>445</v>
      </c>
      <c r="B13"/>
      <c r="E13" s="31" t="s">
        <v>446</v>
      </c>
      <c r="F13" s="18">
        <v>45684</v>
      </c>
    </row>
    <row r="14" spans="1:6" s="17" customFormat="1">
      <c r="A14" t="s">
        <v>447</v>
      </c>
      <c r="B14"/>
      <c r="E14" t="s">
        <v>448</v>
      </c>
      <c r="F14" s="18"/>
    </row>
    <row r="15" spans="1:6" s="17" customFormat="1">
      <c r="A15" t="s">
        <v>450</v>
      </c>
      <c r="B15"/>
      <c r="E15" s="1" t="s">
        <v>449</v>
      </c>
      <c r="F15" s="18">
        <v>45684</v>
      </c>
    </row>
    <row r="16" spans="1:6" s="17" customFormat="1">
      <c r="A16" t="s">
        <v>637</v>
      </c>
      <c r="B16"/>
      <c r="D16"/>
      <c r="E16" s="1" t="s">
        <v>634</v>
      </c>
      <c r="F16" s="18">
        <v>45801</v>
      </c>
    </row>
    <row r="17" spans="1:6" s="17" customFormat="1">
      <c r="A17" t="s">
        <v>452</v>
      </c>
      <c r="B17"/>
      <c r="E17" s="1" t="s">
        <v>451</v>
      </c>
      <c r="F17" s="18">
        <v>45684</v>
      </c>
    </row>
    <row r="19" spans="1:6" s="17" customFormat="1">
      <c r="A19" s="2" t="s">
        <v>626</v>
      </c>
      <c r="B19"/>
      <c r="E19" s="1"/>
      <c r="F19" s="18"/>
    </row>
    <row r="20" spans="1:6">
      <c r="A20" t="s">
        <v>59</v>
      </c>
      <c r="B20" t="s">
        <v>58</v>
      </c>
      <c r="C20" s="37">
        <v>12756.27</v>
      </c>
      <c r="E20" t="s">
        <v>644</v>
      </c>
      <c r="F20" s="3">
        <v>45865</v>
      </c>
    </row>
    <row r="21" spans="1:6">
      <c r="A21" t="s">
        <v>60</v>
      </c>
      <c r="B21" t="s">
        <v>61</v>
      </c>
      <c r="C21" s="37">
        <f>PI()*C20*C20</f>
        <v>511207572.79572779</v>
      </c>
    </row>
    <row r="22" spans="1:6">
      <c r="A22" t="s">
        <v>69</v>
      </c>
      <c r="B22" t="s">
        <v>34</v>
      </c>
      <c r="C22">
        <v>70.7</v>
      </c>
      <c r="E22" s="1" t="s">
        <v>645</v>
      </c>
      <c r="F22" s="3">
        <v>45865</v>
      </c>
    </row>
    <row r="23" spans="1:6">
      <c r="A23" t="s">
        <v>656</v>
      </c>
      <c r="B23" t="s">
        <v>61</v>
      </c>
      <c r="C23" s="37">
        <f>C21*(100-C22)/100</f>
        <v>149783818.82914823</v>
      </c>
      <c r="E23" s="1"/>
      <c r="F23" s="3"/>
    </row>
    <row r="24" spans="1:6">
      <c r="A24" t="s">
        <v>41</v>
      </c>
      <c r="B24" t="s">
        <v>62</v>
      </c>
      <c r="C24">
        <v>8.16</v>
      </c>
      <c r="E24" s="1" t="s">
        <v>39</v>
      </c>
      <c r="F24" s="3">
        <v>45652</v>
      </c>
    </row>
    <row r="25" spans="1:6">
      <c r="A25" t="s">
        <v>63</v>
      </c>
      <c r="B25" t="s">
        <v>26</v>
      </c>
      <c r="C25">
        <v>65.8</v>
      </c>
      <c r="E25" s="1" t="s">
        <v>40</v>
      </c>
      <c r="F25" s="3">
        <v>45652</v>
      </c>
    </row>
    <row r="26" spans="1:6">
      <c r="A26" s="2" t="s">
        <v>454</v>
      </c>
      <c r="E26" s="1"/>
      <c r="F26" s="3"/>
    </row>
    <row r="27" spans="1:6">
      <c r="A27" t="s">
        <v>67</v>
      </c>
      <c r="B27" t="s">
        <v>64</v>
      </c>
      <c r="C27" s="33">
        <f>C21*1000*1000/C24/1000/1000/1000</f>
        <v>62647.986862221544</v>
      </c>
    </row>
    <row r="28" spans="1:6">
      <c r="A28" t="s">
        <v>65</v>
      </c>
      <c r="B28" t="s">
        <v>64</v>
      </c>
      <c r="C28" s="33">
        <f>C21*1000*1000/(C24+C25/1000)/1000/1000/1000</f>
        <v>62146.851709952571</v>
      </c>
    </row>
    <row r="29" spans="1:6">
      <c r="A29" t="s">
        <v>66</v>
      </c>
      <c r="B29" t="s">
        <v>64</v>
      </c>
      <c r="C29" s="33">
        <f>C27-C28</f>
        <v>501.13515226897289</v>
      </c>
    </row>
    <row r="30" spans="1:6">
      <c r="A30" t="s">
        <v>648</v>
      </c>
      <c r="B30" t="s">
        <v>64</v>
      </c>
      <c r="C30" s="33">
        <f>C27*(100-C22)/100</f>
        <v>18355.86015063091</v>
      </c>
      <c r="E30" s="1"/>
      <c r="F30" s="3"/>
    </row>
    <row r="31" spans="1:6">
      <c r="A31" s="2" t="s">
        <v>657</v>
      </c>
      <c r="C31" s="33"/>
      <c r="E31" s="1"/>
      <c r="F31" s="3"/>
    </row>
    <row r="32" spans="1:6">
      <c r="A32" t="s">
        <v>650</v>
      </c>
      <c r="B32" t="s">
        <v>64</v>
      </c>
      <c r="C32" s="33">
        <f>176.91*92.5</f>
        <v>16364.174999999999</v>
      </c>
      <c r="E32" s="1"/>
      <c r="F32" s="3"/>
    </row>
    <row r="33" spans="1:6">
      <c r="A33" t="s">
        <v>651</v>
      </c>
      <c r="B33" t="s">
        <v>64</v>
      </c>
      <c r="C33" s="2">
        <v>14594</v>
      </c>
      <c r="D33" t="s">
        <v>652</v>
      </c>
      <c r="E33" s="1" t="s">
        <v>639</v>
      </c>
      <c r="F33" s="3">
        <v>45844</v>
      </c>
    </row>
    <row r="34" spans="1:6">
      <c r="A34" t="s">
        <v>654</v>
      </c>
      <c r="B34" t="s">
        <v>64</v>
      </c>
      <c r="C34" s="33">
        <f>84.39*2*36.5+PI()*36.5*36.5</f>
        <v>10345.856812745002</v>
      </c>
      <c r="E34" s="1"/>
      <c r="F34" s="3"/>
    </row>
    <row r="35" spans="1:6">
      <c r="A35" t="s">
        <v>649</v>
      </c>
      <c r="B35" t="s">
        <v>34</v>
      </c>
      <c r="C35" s="32">
        <f>(C33-C34)/C33</f>
        <v>0.29108833679971208</v>
      </c>
      <c r="D35" t="s">
        <v>653</v>
      </c>
      <c r="E35" s="1"/>
      <c r="F35" s="3"/>
    </row>
    <row r="36" spans="1:6">
      <c r="A36" t="s">
        <v>640</v>
      </c>
      <c r="B36" t="s">
        <v>64</v>
      </c>
      <c r="C36">
        <f>90*45</f>
        <v>4050</v>
      </c>
      <c r="E36" s="1" t="s">
        <v>643</v>
      </c>
      <c r="F36" s="3">
        <v>45865</v>
      </c>
    </row>
    <row r="37" spans="1:6">
      <c r="A37" t="s">
        <v>641</v>
      </c>
      <c r="B37" t="s">
        <v>64</v>
      </c>
      <c r="C37">
        <f>120*90</f>
        <v>10800</v>
      </c>
      <c r="E37" s="1" t="s">
        <v>643</v>
      </c>
      <c r="F37" s="3">
        <v>45865</v>
      </c>
    </row>
    <row r="38" spans="1:6">
      <c r="A38" t="s">
        <v>642</v>
      </c>
      <c r="B38" t="s">
        <v>64</v>
      </c>
      <c r="C38">
        <f>105*68</f>
        <v>7140</v>
      </c>
      <c r="E38" s="1" t="s">
        <v>643</v>
      </c>
      <c r="F38" s="3">
        <v>45865</v>
      </c>
    </row>
    <row r="39" spans="1:6">
      <c r="A39" t="s">
        <v>0</v>
      </c>
      <c r="C39" s="38">
        <f>C27/C33</f>
        <v>4.292722136646673</v>
      </c>
    </row>
    <row r="40" spans="1:6">
      <c r="A40" s="2" t="s">
        <v>310</v>
      </c>
      <c r="C40" s="2">
        <f>4</f>
        <v>4</v>
      </c>
      <c r="D40" t="s">
        <v>647</v>
      </c>
    </row>
    <row r="41" spans="1:6">
      <c r="A41" s="2" t="s">
        <v>646</v>
      </c>
      <c r="B41" t="s">
        <v>64</v>
      </c>
      <c r="C41">
        <f>C40*C33</f>
        <v>58376</v>
      </c>
      <c r="D41" s="17"/>
    </row>
    <row r="42" spans="1:6">
      <c r="A42" t="s">
        <v>1</v>
      </c>
      <c r="C42">
        <f>C22*C40/100</f>
        <v>2.8280000000000003</v>
      </c>
    </row>
    <row r="43" spans="1:6">
      <c r="A43" t="s">
        <v>70</v>
      </c>
      <c r="B43" t="s">
        <v>64</v>
      </c>
      <c r="C43" s="33">
        <f>C42*C33</f>
        <v>41271.832000000002</v>
      </c>
    </row>
    <row r="44" spans="1:6">
      <c r="A44" t="s">
        <v>71</v>
      </c>
      <c r="B44" t="s">
        <v>64</v>
      </c>
      <c r="C44" s="33">
        <f>(C40-C42)*C33</f>
        <v>17104.167999999994</v>
      </c>
    </row>
    <row r="45" spans="1:6">
      <c r="A45" t="s">
        <v>72</v>
      </c>
      <c r="B45" t="s">
        <v>34</v>
      </c>
      <c r="C45">
        <v>33</v>
      </c>
      <c r="E45" s="1" t="s">
        <v>2</v>
      </c>
      <c r="F45" s="3">
        <v>45654</v>
      </c>
    </row>
    <row r="46" spans="1:6">
      <c r="A46" t="s">
        <v>3</v>
      </c>
      <c r="C46">
        <f>(C40-C42)*C45/100</f>
        <v>0.38675999999999988</v>
      </c>
    </row>
    <row r="47" spans="1:6">
      <c r="A47" t="s">
        <v>73</v>
      </c>
      <c r="B47" t="s">
        <v>64</v>
      </c>
      <c r="C47" s="33">
        <f>C46*C33</f>
        <v>5644.375439999998</v>
      </c>
    </row>
    <row r="48" spans="1:6">
      <c r="A48" t="s">
        <v>661</v>
      </c>
      <c r="C48">
        <f>C40-C42-C46</f>
        <v>0.78523999999999983</v>
      </c>
    </row>
    <row r="49" spans="1:6">
      <c r="A49" t="s">
        <v>660</v>
      </c>
      <c r="B49" t="s">
        <v>64</v>
      </c>
      <c r="C49" s="33">
        <f>C48*C33</f>
        <v>11459.792559999998</v>
      </c>
    </row>
    <row r="50" spans="1:6">
      <c r="A50" t="s">
        <v>659</v>
      </c>
      <c r="B50" t="s">
        <v>61</v>
      </c>
      <c r="C50" s="37">
        <f>13400000000/100</f>
        <v>134000000</v>
      </c>
      <c r="E50" s="1" t="s">
        <v>77</v>
      </c>
      <c r="F50" s="3">
        <v>45868</v>
      </c>
    </row>
    <row r="51" spans="1:6">
      <c r="A51" t="s">
        <v>655</v>
      </c>
      <c r="B51" t="s">
        <v>61</v>
      </c>
      <c r="C51" s="37">
        <f>4043964000/100</f>
        <v>40439640</v>
      </c>
      <c r="E51" s="1" t="s">
        <v>77</v>
      </c>
      <c r="F51" s="3">
        <v>45868</v>
      </c>
    </row>
    <row r="52" spans="1:6">
      <c r="A52" t="s">
        <v>74</v>
      </c>
      <c r="B52" t="s">
        <v>34</v>
      </c>
      <c r="C52" s="32">
        <f>C51/(C$50*(100-C$45)/100)</f>
        <v>0.45043038538650032</v>
      </c>
    </row>
    <row r="53" spans="1:6">
      <c r="A53" t="s">
        <v>74</v>
      </c>
      <c r="B53" t="s">
        <v>64</v>
      </c>
      <c r="C53" s="33">
        <f>C52*C$49</f>
        <v>5161.838779250148</v>
      </c>
    </row>
    <row r="54" spans="1:6">
      <c r="A54" t="s">
        <v>658</v>
      </c>
      <c r="B54" t="s">
        <v>61</v>
      </c>
      <c r="C54" s="37">
        <f>4799309000/100</f>
        <v>47993090</v>
      </c>
      <c r="E54" s="1" t="s">
        <v>77</v>
      </c>
      <c r="F54" s="3">
        <v>45868</v>
      </c>
    </row>
    <row r="55" spans="1:6">
      <c r="A55" t="s">
        <v>75</v>
      </c>
      <c r="B55" t="s">
        <v>34</v>
      </c>
      <c r="C55" s="32">
        <f>C54/(C$50*(100-C$45)/100)</f>
        <v>0.53456326576074853</v>
      </c>
    </row>
    <row r="56" spans="1:6">
      <c r="A56" t="s">
        <v>76</v>
      </c>
      <c r="B56" t="s">
        <v>64</v>
      </c>
      <c r="C56" s="33">
        <f>C55*C$49</f>
        <v>6125.9841358143276</v>
      </c>
    </row>
    <row r="57" spans="1:6">
      <c r="C57" s="5"/>
    </row>
    <row r="58" spans="1:6">
      <c r="C58" s="33"/>
    </row>
    <row r="59" spans="1:6">
      <c r="E59" s="1"/>
      <c r="F59" s="3"/>
    </row>
  </sheetData>
  <hyperlinks>
    <hyperlink ref="E45" r:id="rId1"/>
    <hyperlink ref="E24" r:id="rId2"/>
    <hyperlink ref="E25" r:id="rId3"/>
    <hyperlink ref="E5" r:id="rId4" display="https://www.sciencemediacenter.de/angebote/23177"/>
    <hyperlink ref="E3" r:id="rId5"/>
    <hyperlink ref="E9" r:id="rId6"/>
    <hyperlink ref="E15" r:id="rId7" location="Deutschland"/>
    <hyperlink ref="E2" r:id="rId8"/>
    <hyperlink ref="E11" r:id="rId9"/>
    <hyperlink ref="E22" r:id="rId10"/>
    <hyperlink ref="E33" r:id="rId11"/>
    <hyperlink ref="E51" r:id="rId12"/>
    <hyperlink ref="E54" r:id="rId13"/>
    <hyperlink ref="E50" r:id="rId14"/>
    <hyperlink ref="E10" r:id="rId15"/>
  </hyperlinks>
  <pageMargins left="0.7" right="0.7" top="0.78740157499999996" bottom="0.78740157499999996" header="0.3" footer="0.3"/>
  <pageSetup paperSize="9" orientation="portrait" horizontalDpi="360" verticalDpi="360" r:id="rId16"/>
  <drawing r:id="rId17"/>
</worksheet>
</file>

<file path=xl/worksheets/sheet3.xml><?xml version="1.0" encoding="utf-8"?>
<worksheet xmlns="http://schemas.openxmlformats.org/spreadsheetml/2006/main" xmlns:r="http://schemas.openxmlformats.org/officeDocument/2006/relationships">
  <dimension ref="A1:F24"/>
  <sheetViews>
    <sheetView workbookViewId="0">
      <selection activeCell="A16" sqref="A16"/>
    </sheetView>
  </sheetViews>
  <sheetFormatPr baseColWidth="10" defaultRowHeight="14.4"/>
  <cols>
    <col min="1" max="1" width="38.21875" customWidth="1"/>
    <col min="2" max="2" width="16.88671875" customWidth="1"/>
    <col min="3" max="4" width="21.6640625" customWidth="1"/>
  </cols>
  <sheetData>
    <row r="1" spans="1:6" s="2" customFormat="1">
      <c r="A1" s="2" t="s">
        <v>56</v>
      </c>
      <c r="B1" s="2" t="s">
        <v>7</v>
      </c>
      <c r="C1" s="2" t="s">
        <v>8</v>
      </c>
      <c r="D1" s="2" t="s">
        <v>57</v>
      </c>
      <c r="E1" s="2" t="s">
        <v>9</v>
      </c>
      <c r="F1" s="2" t="s">
        <v>31</v>
      </c>
    </row>
    <row r="2" spans="1:6">
      <c r="A2" s="2" t="s">
        <v>12</v>
      </c>
    </row>
    <row r="3" spans="1:6">
      <c r="A3" t="s">
        <v>23</v>
      </c>
      <c r="B3" t="s">
        <v>19</v>
      </c>
      <c r="C3">
        <v>41.868000000000002</v>
      </c>
      <c r="E3" s="1" t="s">
        <v>20</v>
      </c>
      <c r="F3" s="3">
        <v>45652</v>
      </c>
    </row>
    <row r="4" spans="1:6">
      <c r="A4" t="s">
        <v>21</v>
      </c>
      <c r="B4" t="s">
        <v>22</v>
      </c>
      <c r="C4">
        <v>0.9</v>
      </c>
      <c r="E4" s="1" t="s">
        <v>20</v>
      </c>
      <c r="F4" s="3">
        <v>45652</v>
      </c>
    </row>
    <row r="5" spans="1:6">
      <c r="A5" t="s">
        <v>25</v>
      </c>
      <c r="B5" t="s">
        <v>24</v>
      </c>
      <c r="C5">
        <f>C3*C4*1000000/1000/3600</f>
        <v>10.467000000000001</v>
      </c>
      <c r="E5" s="1"/>
    </row>
    <row r="6" spans="1:6">
      <c r="A6" t="s">
        <v>6</v>
      </c>
      <c r="B6" t="s">
        <v>29</v>
      </c>
      <c r="C6">
        <v>250</v>
      </c>
      <c r="E6" s="1" t="s">
        <v>5</v>
      </c>
      <c r="F6" s="3">
        <v>45652</v>
      </c>
    </row>
    <row r="7" spans="1:6">
      <c r="A7" t="s">
        <v>14</v>
      </c>
      <c r="B7" t="s">
        <v>15</v>
      </c>
      <c r="C7">
        <f>1000000000000000000/1000/3600</f>
        <v>277777777777.77777</v>
      </c>
      <c r="E7" s="1" t="s">
        <v>16</v>
      </c>
      <c r="F7" s="3">
        <v>45652</v>
      </c>
    </row>
    <row r="8" spans="1:6">
      <c r="A8" s="2" t="s">
        <v>13</v>
      </c>
    </row>
    <row r="9" spans="1:6">
      <c r="A9" t="s">
        <v>11</v>
      </c>
      <c r="B9" t="s">
        <v>10</v>
      </c>
      <c r="C9">
        <v>11.7</v>
      </c>
      <c r="E9" s="1" t="s">
        <v>4</v>
      </c>
      <c r="F9" s="3">
        <v>45652</v>
      </c>
    </row>
    <row r="10" spans="1:6">
      <c r="A10" t="s">
        <v>18</v>
      </c>
      <c r="B10" t="s">
        <v>26</v>
      </c>
      <c r="C10">
        <v>83.5</v>
      </c>
      <c r="E10" s="1" t="s">
        <v>17</v>
      </c>
      <c r="F10" s="3">
        <v>45652</v>
      </c>
    </row>
    <row r="11" spans="1:6">
      <c r="A11" t="s">
        <v>495</v>
      </c>
      <c r="B11" t="s">
        <v>27</v>
      </c>
      <c r="C11">
        <f>C9*C$7/C10/1000000/365</f>
        <v>106.63604298252808</v>
      </c>
    </row>
    <row r="12" spans="1:6">
      <c r="A12" t="s">
        <v>30</v>
      </c>
      <c r="B12" t="s">
        <v>28</v>
      </c>
      <c r="C12">
        <f>C11/C$5*30</f>
        <v>305.63497558764135</v>
      </c>
    </row>
    <row r="13" spans="1:6">
      <c r="A13" t="s">
        <v>630</v>
      </c>
      <c r="B13" t="s">
        <v>34</v>
      </c>
      <c r="C13">
        <v>21.6</v>
      </c>
      <c r="D13" t="s">
        <v>631</v>
      </c>
      <c r="E13" s="1" t="s">
        <v>32</v>
      </c>
      <c r="F13" s="3">
        <v>45652</v>
      </c>
    </row>
    <row r="14" spans="1:6">
      <c r="A14" t="s">
        <v>35</v>
      </c>
      <c r="B14" t="s">
        <v>28</v>
      </c>
      <c r="C14">
        <f>C12*(1-C13/100)</f>
        <v>239.61782086071082</v>
      </c>
    </row>
    <row r="15" spans="1:6">
      <c r="A15" t="s">
        <v>636</v>
      </c>
      <c r="D15" t="s">
        <v>528</v>
      </c>
      <c r="E15" s="1" t="s">
        <v>635</v>
      </c>
      <c r="F15" s="3">
        <v>45801</v>
      </c>
    </row>
    <row r="16" spans="1:6">
      <c r="A16" t="s">
        <v>633</v>
      </c>
      <c r="B16" t="s">
        <v>632</v>
      </c>
      <c r="C16" s="4">
        <f>C12/C6</f>
        <v>1.2225399023505654</v>
      </c>
    </row>
    <row r="17" spans="1:6">
      <c r="A17" s="2" t="s">
        <v>36</v>
      </c>
    </row>
    <row r="18" spans="1:6">
      <c r="A18" t="s">
        <v>37</v>
      </c>
      <c r="B18" t="s">
        <v>10</v>
      </c>
      <c r="C18">
        <v>598</v>
      </c>
      <c r="E18" s="1" t="s">
        <v>38</v>
      </c>
      <c r="F18" s="3">
        <v>45652</v>
      </c>
    </row>
    <row r="19" spans="1:6">
      <c r="A19" t="s">
        <v>41</v>
      </c>
      <c r="B19" t="s">
        <v>26</v>
      </c>
      <c r="C19">
        <v>8160</v>
      </c>
      <c r="E19" s="1" t="s">
        <v>39</v>
      </c>
      <c r="F19" s="3">
        <v>45652</v>
      </c>
    </row>
    <row r="20" spans="1:6">
      <c r="A20" t="s">
        <v>496</v>
      </c>
      <c r="B20" t="s">
        <v>27</v>
      </c>
      <c r="C20">
        <f>C18*C$7/C19/1000000/365</f>
        <v>55.771928253797704</v>
      </c>
    </row>
    <row r="21" spans="1:6">
      <c r="A21" t="s">
        <v>42</v>
      </c>
      <c r="B21" t="s">
        <v>28</v>
      </c>
      <c r="C21">
        <f>C20/C$5*30</f>
        <v>159.85075452507223</v>
      </c>
    </row>
    <row r="22" spans="1:6">
      <c r="A22" t="s">
        <v>33</v>
      </c>
      <c r="B22" t="s">
        <v>34</v>
      </c>
      <c r="C22">
        <v>19</v>
      </c>
      <c r="E22" s="1" t="s">
        <v>43</v>
      </c>
      <c r="F22" s="3">
        <v>45652</v>
      </c>
    </row>
    <row r="23" spans="1:6">
      <c r="A23" t="s">
        <v>192</v>
      </c>
      <c r="B23" t="s">
        <v>28</v>
      </c>
      <c r="C23">
        <f>C21*(1-C22/100)</f>
        <v>129.47911116530852</v>
      </c>
    </row>
    <row r="24" spans="1:6">
      <c r="C24" s="1"/>
      <c r="D24" s="1"/>
      <c r="E24" s="3"/>
    </row>
  </sheetData>
  <hyperlinks>
    <hyperlink ref="E7" r:id="rId1"/>
    <hyperlink ref="E9" r:id="rId2"/>
    <hyperlink ref="E3" r:id="rId3"/>
    <hyperlink ref="E4" r:id="rId4"/>
    <hyperlink ref="E10" r:id="rId5"/>
    <hyperlink ref="E6" r:id="rId6"/>
    <hyperlink ref="E13" r:id="rId7" location="ueberblick-beitrag-erneuerbare"/>
    <hyperlink ref="E18" r:id="rId8" location="Weltweiter_Energieverbrauch"/>
    <hyperlink ref="E19" r:id="rId9"/>
    <hyperlink ref="E22" r:id="rId10"/>
    <hyperlink ref="E15" r:id="rId11"/>
  </hyperlinks>
  <pageMargins left="0.7" right="0.7" top="0.78740157499999996" bottom="0.78740157499999996" header="0.3" footer="0.3"/>
  <pageSetup paperSize="9" orientation="portrait" horizontalDpi="360" verticalDpi="360" r:id="rId12"/>
</worksheet>
</file>

<file path=xl/worksheets/sheet4.xml><?xml version="1.0" encoding="utf-8"?>
<worksheet xmlns="http://schemas.openxmlformats.org/spreadsheetml/2006/main" xmlns:r="http://schemas.openxmlformats.org/officeDocument/2006/relationships">
  <dimension ref="A1:F38"/>
  <sheetViews>
    <sheetView topLeftCell="A10" workbookViewId="0">
      <selection activeCell="A15" sqref="A15"/>
    </sheetView>
  </sheetViews>
  <sheetFormatPr baseColWidth="10" defaultRowHeight="14.4"/>
  <cols>
    <col min="1" max="1" width="40" customWidth="1"/>
  </cols>
  <sheetData>
    <row r="1" spans="1:6" s="2" customFormat="1">
      <c r="A1" s="2" t="s">
        <v>56</v>
      </c>
      <c r="B1" s="2" t="s">
        <v>7</v>
      </c>
      <c r="C1" s="2" t="s">
        <v>8</v>
      </c>
      <c r="D1" s="2" t="s">
        <v>57</v>
      </c>
      <c r="E1" s="2" t="s">
        <v>9</v>
      </c>
      <c r="F1" s="2" t="s">
        <v>31</v>
      </c>
    </row>
    <row r="2" spans="1:6">
      <c r="A2" t="s">
        <v>313</v>
      </c>
      <c r="C2" t="s">
        <v>314</v>
      </c>
      <c r="E2" s="1" t="s">
        <v>453</v>
      </c>
      <c r="F2" s="3">
        <v>45679</v>
      </c>
    </row>
    <row r="3" spans="1:6" s="2" customFormat="1">
      <c r="A3" t="s">
        <v>456</v>
      </c>
      <c r="B3"/>
      <c r="C3"/>
      <c r="E3" s="1" t="s">
        <v>455</v>
      </c>
      <c r="F3" s="3">
        <v>45684</v>
      </c>
    </row>
    <row r="4" spans="1:6" s="2" customFormat="1">
      <c r="A4" t="s">
        <v>458</v>
      </c>
      <c r="B4"/>
      <c r="C4"/>
      <c r="E4" s="1" t="s">
        <v>457</v>
      </c>
      <c r="F4" s="3">
        <v>45684</v>
      </c>
    </row>
    <row r="5" spans="1:6" s="2" customFormat="1" ht="15.6">
      <c r="A5" t="s">
        <v>461</v>
      </c>
      <c r="B5"/>
      <c r="C5"/>
      <c r="D5" t="s">
        <v>460</v>
      </c>
      <c r="E5" s="1" t="s">
        <v>459</v>
      </c>
      <c r="F5" s="3">
        <v>45684</v>
      </c>
    </row>
    <row r="6" spans="1:6" s="2" customFormat="1">
      <c r="A6" t="s">
        <v>463</v>
      </c>
      <c r="B6"/>
      <c r="C6"/>
      <c r="D6"/>
      <c r="E6" s="1" t="s">
        <v>462</v>
      </c>
      <c r="F6" s="3">
        <v>45684</v>
      </c>
    </row>
    <row r="7" spans="1:6" s="2" customFormat="1">
      <c r="A7" t="s">
        <v>464</v>
      </c>
      <c r="B7" t="s">
        <v>26</v>
      </c>
      <c r="C7">
        <v>83.5</v>
      </c>
      <c r="D7"/>
      <c r="E7" s="1" t="s">
        <v>17</v>
      </c>
      <c r="F7" s="3">
        <v>45684</v>
      </c>
    </row>
    <row r="8" spans="1:6" s="2" customFormat="1">
      <c r="A8" t="str">
        <f>WorldLifeParzelle!A6</f>
        <v>Deutsche CO2 Emissionen 2022</v>
      </c>
      <c r="B8" t="str">
        <f>WorldLifeParzelle!B6</f>
        <v>GtCO2</v>
      </c>
      <c r="C8">
        <f>WorldLifeParzelle!C6</f>
        <v>0.61199999999999999</v>
      </c>
      <c r="D8"/>
      <c r="E8" s="1"/>
      <c r="F8" s="3"/>
    </row>
    <row r="9" spans="1:6" s="2" customFormat="1">
      <c r="A9" t="s">
        <v>465</v>
      </c>
      <c r="B9" t="s">
        <v>466</v>
      </c>
      <c r="C9">
        <f>C8*1000/C7</f>
        <v>7.3293413173652695</v>
      </c>
      <c r="D9"/>
      <c r="E9" s="1"/>
      <c r="F9" s="3"/>
    </row>
    <row r="10" spans="1:6" s="2" customFormat="1" ht="15.6">
      <c r="A10" t="s">
        <v>535</v>
      </c>
      <c r="B10" t="s">
        <v>466</v>
      </c>
      <c r="C10">
        <v>10.8</v>
      </c>
      <c r="D10" t="s">
        <v>497</v>
      </c>
      <c r="E10" s="1" t="s">
        <v>467</v>
      </c>
      <c r="F10" s="3">
        <v>45685</v>
      </c>
    </row>
    <row r="11" spans="1:6" s="2" customFormat="1">
      <c r="A11" t="s">
        <v>468</v>
      </c>
      <c r="C11"/>
      <c r="D11"/>
      <c r="E11" s="1" t="s">
        <v>469</v>
      </c>
      <c r="F11" s="3">
        <v>45685</v>
      </c>
    </row>
    <row r="12" spans="1:6" s="2" customFormat="1">
      <c r="A12" t="s">
        <v>470</v>
      </c>
      <c r="C12"/>
      <c r="D12"/>
      <c r="E12" s="1" t="s">
        <v>471</v>
      </c>
      <c r="F12" s="3">
        <v>45685</v>
      </c>
    </row>
    <row r="13" spans="1:6" s="2" customFormat="1">
      <c r="A13" t="s">
        <v>473</v>
      </c>
      <c r="C13"/>
      <c r="D13"/>
      <c r="E13" s="1" t="s">
        <v>472</v>
      </c>
      <c r="F13" s="3">
        <v>45685</v>
      </c>
    </row>
    <row r="14" spans="1:6" s="2" customFormat="1">
      <c r="A14" t="s">
        <v>488</v>
      </c>
      <c r="C14"/>
      <c r="D14"/>
      <c r="E14" s="1" t="s">
        <v>487</v>
      </c>
      <c r="F14" s="3">
        <v>45686</v>
      </c>
    </row>
    <row r="15" spans="1:6" s="2" customFormat="1" ht="15.6">
      <c r="A15" t="s">
        <v>662</v>
      </c>
      <c r="C15"/>
      <c r="D15"/>
      <c r="E15" s="1" t="s">
        <v>491</v>
      </c>
      <c r="F15" s="3">
        <v>45689</v>
      </c>
    </row>
    <row r="16" spans="1:6" s="17" customFormat="1" ht="15.6">
      <c r="A16" t="s">
        <v>662</v>
      </c>
      <c r="B16"/>
      <c r="E16" s="1" t="s">
        <v>638</v>
      </c>
      <c r="F16" s="18">
        <v>45886</v>
      </c>
    </row>
    <row r="17" spans="1:6" s="2" customFormat="1">
      <c r="A17" t="s">
        <v>493</v>
      </c>
      <c r="C17"/>
      <c r="D17"/>
      <c r="E17" s="1" t="s">
        <v>492</v>
      </c>
      <c r="F17" s="3">
        <v>45689</v>
      </c>
    </row>
    <row r="18" spans="1:6" s="2" customFormat="1">
      <c r="A18" s="2" t="s">
        <v>494</v>
      </c>
      <c r="C18"/>
      <c r="D18"/>
      <c r="E18" s="1"/>
      <c r="F18" s="3"/>
    </row>
    <row r="19" spans="1:6">
      <c r="A19" t="str">
        <f>WorldLifeParzelle!A27</f>
        <v>Fläche pro Mensch im Jahr 2024</v>
      </c>
      <c r="B19" t="str">
        <f>WorldLifeParzelle!B27</f>
        <v>m²</v>
      </c>
      <c r="C19">
        <f>WorldLifeParzelle!C27</f>
        <v>62647.986862221544</v>
      </c>
    </row>
    <row r="20" spans="1:6">
      <c r="A20" t="s">
        <v>81</v>
      </c>
      <c r="B20" t="s">
        <v>83</v>
      </c>
      <c r="C20">
        <v>1013.25</v>
      </c>
      <c r="E20" s="1" t="s">
        <v>82</v>
      </c>
      <c r="F20" s="3">
        <v>45654</v>
      </c>
    </row>
    <row r="21" spans="1:6">
      <c r="A21" t="s">
        <v>89</v>
      </c>
      <c r="B21" t="s">
        <v>80</v>
      </c>
      <c r="C21">
        <v>1.98</v>
      </c>
      <c r="E21" s="1" t="s">
        <v>88</v>
      </c>
      <c r="F21" s="3">
        <v>45654</v>
      </c>
    </row>
    <row r="22" spans="1:6">
      <c r="A22" t="s">
        <v>90</v>
      </c>
      <c r="B22" t="s">
        <v>80</v>
      </c>
      <c r="C22">
        <v>1.2470000000000001</v>
      </c>
      <c r="E22" s="1" t="s">
        <v>78</v>
      </c>
      <c r="F22" s="3">
        <v>45654</v>
      </c>
    </row>
    <row r="23" spans="1:6">
      <c r="A23" t="s">
        <v>84</v>
      </c>
      <c r="C23">
        <v>0.01</v>
      </c>
      <c r="E23" s="1" t="s">
        <v>82</v>
      </c>
      <c r="F23" s="3"/>
    </row>
    <row r="24" spans="1:6">
      <c r="A24" t="s">
        <v>85</v>
      </c>
      <c r="B24" t="s">
        <v>86</v>
      </c>
      <c r="C24">
        <f>C20/C23</f>
        <v>101325</v>
      </c>
      <c r="E24" s="1"/>
      <c r="F24" s="3"/>
    </row>
    <row r="25" spans="1:6">
      <c r="A25" s="2" t="s">
        <v>101</v>
      </c>
      <c r="E25" s="1"/>
      <c r="F25" s="3"/>
    </row>
    <row r="26" spans="1:6">
      <c r="A26" t="s">
        <v>92</v>
      </c>
      <c r="B26" t="s">
        <v>100</v>
      </c>
      <c r="C26">
        <v>422.5</v>
      </c>
      <c r="E26" s="1" t="s">
        <v>99</v>
      </c>
    </row>
    <row r="27" spans="1:6">
      <c r="A27" t="s">
        <v>79</v>
      </c>
      <c r="B27" t="s">
        <v>80</v>
      </c>
      <c r="C27">
        <v>1.0129999999999999</v>
      </c>
      <c r="E27" s="1" t="s">
        <v>78</v>
      </c>
      <c r="F27" s="3">
        <v>45654</v>
      </c>
    </row>
    <row r="28" spans="1:6">
      <c r="A28" t="s">
        <v>87</v>
      </c>
      <c r="B28" t="s">
        <v>86</v>
      </c>
      <c r="C28">
        <f>C27*10000*9.81</f>
        <v>99375.299999999988</v>
      </c>
    </row>
    <row r="29" spans="1:6">
      <c r="A29" t="s">
        <v>103</v>
      </c>
      <c r="B29" t="s">
        <v>34</v>
      </c>
      <c r="C29" s="5">
        <f>C28/C24</f>
        <v>0.98075795706883784</v>
      </c>
    </row>
    <row r="30" spans="1:6">
      <c r="A30" t="s">
        <v>91</v>
      </c>
      <c r="B30" t="s">
        <v>80</v>
      </c>
      <c r="C30">
        <f>C21*C27/C22</f>
        <v>1.6084522854851642</v>
      </c>
    </row>
    <row r="31" spans="1:6">
      <c r="A31" t="s">
        <v>102</v>
      </c>
      <c r="B31" t="s">
        <v>68</v>
      </c>
      <c r="C31">
        <f>10000*C26/1000000</f>
        <v>4.2249999999999996</v>
      </c>
    </row>
    <row r="32" spans="1:6">
      <c r="A32" t="s">
        <v>104</v>
      </c>
      <c r="B32" t="s">
        <v>105</v>
      </c>
      <c r="C32">
        <f>C31*C19</f>
        <v>264687.74449288601</v>
      </c>
    </row>
    <row r="33" spans="1:6">
      <c r="A33" t="s">
        <v>106</v>
      </c>
      <c r="B33" t="s">
        <v>107</v>
      </c>
      <c r="C33">
        <f>C32*C30/1000</f>
        <v>425.73760756949571</v>
      </c>
    </row>
    <row r="34" spans="1:6">
      <c r="A34" t="s">
        <v>125</v>
      </c>
      <c r="B34" t="s">
        <v>107</v>
      </c>
      <c r="C34">
        <v>40</v>
      </c>
    </row>
    <row r="35" spans="1:6">
      <c r="A35" t="s">
        <v>220</v>
      </c>
      <c r="B35" t="s">
        <v>68</v>
      </c>
      <c r="C35">
        <v>3800</v>
      </c>
      <c r="E35" s="1" t="s">
        <v>221</v>
      </c>
      <c r="F35" s="3">
        <v>45663</v>
      </c>
    </row>
    <row r="36" spans="1:6">
      <c r="A36" t="e">
        <f>WorldLifeParzelle!#REF!</f>
        <v>#REF!</v>
      </c>
      <c r="B36" t="e">
        <f>WorldLifeParzelle!#REF!</f>
        <v>#REF!</v>
      </c>
      <c r="C36" t="e">
        <f>WorldLifeParzelle!#REF!</f>
        <v>#REF!</v>
      </c>
    </row>
    <row r="37" spans="1:6">
      <c r="A37" t="s">
        <v>311</v>
      </c>
      <c r="B37" t="s">
        <v>68</v>
      </c>
      <c r="C37" t="e">
        <f>C36*4</f>
        <v>#REF!</v>
      </c>
    </row>
    <row r="38" spans="1:6">
      <c r="A38" t="s">
        <v>312</v>
      </c>
      <c r="C38" t="e">
        <f>10000/C37</f>
        <v>#REF!</v>
      </c>
    </row>
  </sheetData>
  <hyperlinks>
    <hyperlink ref="E27" r:id="rId1"/>
    <hyperlink ref="E20" r:id="rId2"/>
    <hyperlink ref="E23" r:id="rId3"/>
    <hyperlink ref="E21" r:id="rId4"/>
    <hyperlink ref="E22" r:id="rId5"/>
    <hyperlink ref="E26" r:id="rId6"/>
    <hyperlink ref="E35" r:id="rId7" display="https://www.blauwasser.de/video-meere-und-ozeane-tiefe"/>
    <hyperlink ref="E14" r:id="rId8"/>
    <hyperlink ref="E17" r:id="rId9"/>
    <hyperlink ref="E2" r:id="rId10"/>
    <hyperlink ref="E15" r:id="rId11" location="Ausblick"/>
  </hyperlinks>
  <pageMargins left="0.7" right="0.7" top="0.78740157499999996" bottom="0.78740157499999996" header="0.3" footer="0.3"/>
  <pageSetup paperSize="9" orientation="portrait" horizontalDpi="0" verticalDpi="0" r:id="rId12"/>
</worksheet>
</file>

<file path=xl/worksheets/sheet5.xml><?xml version="1.0" encoding="utf-8"?>
<worksheet xmlns="http://schemas.openxmlformats.org/spreadsheetml/2006/main" xmlns:r="http://schemas.openxmlformats.org/officeDocument/2006/relationships">
  <dimension ref="A1:AH1003"/>
  <sheetViews>
    <sheetView zoomScale="89" zoomScaleNormal="89" workbookViewId="0">
      <selection activeCell="A6" sqref="A6"/>
    </sheetView>
  </sheetViews>
  <sheetFormatPr baseColWidth="10" defaultRowHeight="16.8"/>
  <cols>
    <col min="1" max="1" width="40.109375" style="9" customWidth="1"/>
    <col min="2" max="2" width="18" style="15" customWidth="1"/>
  </cols>
  <sheetData>
    <row r="1" spans="1:6" s="2" customFormat="1" ht="12.6" customHeight="1">
      <c r="A1" s="2" t="s">
        <v>56</v>
      </c>
      <c r="B1" s="2" t="s">
        <v>7</v>
      </c>
      <c r="C1" s="2" t="s">
        <v>8</v>
      </c>
      <c r="D1" s="2" t="s">
        <v>57</v>
      </c>
      <c r="E1" s="2" t="s">
        <v>9</v>
      </c>
      <c r="F1" s="2" t="s">
        <v>31</v>
      </c>
    </row>
    <row r="2" spans="1:6" ht="16.2" customHeight="1">
      <c r="A2" s="20" t="s">
        <v>95</v>
      </c>
      <c r="C2" t="s">
        <v>94</v>
      </c>
      <c r="E2" s="1" t="s">
        <v>93</v>
      </c>
      <c r="F2" s="3">
        <v>45654</v>
      </c>
    </row>
    <row r="3" spans="1:6" ht="16.2" customHeight="1">
      <c r="A3" s="20" t="str">
        <f>WorldLifeAtmosphäre!A33</f>
        <v>Masse der Schicht aus reinem CO2</v>
      </c>
      <c r="B3" t="str">
        <f>WorldLifeAtmosphäre!B33</f>
        <v>t</v>
      </c>
      <c r="C3">
        <f>WorldLifeAtmosphäre!C33</f>
        <v>425.73760756949571</v>
      </c>
      <c r="E3" s="1"/>
      <c r="F3" s="3"/>
    </row>
    <row r="4" spans="1:6" ht="16.2" customHeight="1">
      <c r="A4" s="20" t="s">
        <v>201</v>
      </c>
      <c r="B4" t="s">
        <v>34</v>
      </c>
      <c r="C4">
        <f>(27+34)/2</f>
        <v>30.5</v>
      </c>
      <c r="D4" t="s">
        <v>200</v>
      </c>
      <c r="E4" s="1" t="s">
        <v>199</v>
      </c>
      <c r="F4" s="3">
        <v>45659</v>
      </c>
    </row>
    <row r="5" spans="1:6" ht="16.2" customHeight="1">
      <c r="A5" s="22" t="str">
        <f>'WorldLifeParzelle-Primärenergie'!A17</f>
        <v>Weltweit</v>
      </c>
      <c r="B5"/>
      <c r="E5" s="1"/>
      <c r="F5" s="3"/>
    </row>
    <row r="6" spans="1:6" ht="27" customHeight="1">
      <c r="A6" s="23" t="str">
        <f>'WorldLifeParzelle-Primärenergie'!A20</f>
        <v>Primärenergieverbrauch weltweit pro Person und Tag</v>
      </c>
      <c r="B6" s="17" t="str">
        <f>'WorldLifeParzelle-Primärenergie'!B20</f>
        <v>KWh/Tag</v>
      </c>
      <c r="C6" s="17">
        <f>'WorldLifeParzelle-Primärenergie'!C20</f>
        <v>55.771928253797704</v>
      </c>
      <c r="E6" s="1"/>
      <c r="F6" s="3"/>
    </row>
    <row r="7" spans="1:6" ht="16.2" customHeight="1">
      <c r="A7" s="23" t="str">
        <f>'WorldLifeParzelle-Primärenergie'!A22</f>
        <v>Deckungsgrad des Endenergieverbrauchs in Deutschland 2023</v>
      </c>
      <c r="B7" s="17" t="str">
        <f>'WorldLifeParzelle-Primärenergie'!B22</f>
        <v>%</v>
      </c>
      <c r="C7" s="17">
        <f>'WorldLifeParzelle-Primärenergie'!C22</f>
        <v>19</v>
      </c>
      <c r="E7" s="1"/>
      <c r="F7" s="3"/>
    </row>
    <row r="8" spans="1:6" ht="16.2" customHeight="1">
      <c r="A8" s="20" t="s">
        <v>205</v>
      </c>
      <c r="B8" t="str">
        <f>'WorldLifeParzelle-Primärenergie'!B20</f>
        <v>KWh/Tag</v>
      </c>
      <c r="C8">
        <f>C6*(1-C7/100)</f>
        <v>45.175261885576141</v>
      </c>
      <c r="E8" s="1"/>
      <c r="F8" s="3"/>
    </row>
    <row r="9" spans="1:6" ht="16.2" customHeight="1">
      <c r="A9" s="20" t="s">
        <v>191</v>
      </c>
      <c r="B9" t="s">
        <v>190</v>
      </c>
      <c r="C9">
        <v>263.89999999999998</v>
      </c>
      <c r="E9" s="1" t="s">
        <v>189</v>
      </c>
      <c r="F9" s="3">
        <v>45659</v>
      </c>
    </row>
    <row r="10" spans="1:6" ht="16.2" customHeight="1">
      <c r="A10" s="20" t="s">
        <v>193</v>
      </c>
      <c r="B10" t="s">
        <v>197</v>
      </c>
      <c r="C10">
        <f>C9/1000000*C8*365</f>
        <v>4.3514393382352923</v>
      </c>
      <c r="E10" s="1"/>
      <c r="F10" s="3"/>
    </row>
    <row r="11" spans="1:6" ht="16.2" customHeight="1">
      <c r="A11" s="20" t="s">
        <v>203</v>
      </c>
      <c r="B11" t="s">
        <v>197</v>
      </c>
      <c r="C11">
        <f>C10*C4/100</f>
        <v>1.3271889981617642</v>
      </c>
      <c r="E11" s="1"/>
      <c r="F11" s="3"/>
    </row>
    <row r="12" spans="1:6" ht="16.2" customHeight="1">
      <c r="A12" s="23" t="s">
        <v>209</v>
      </c>
      <c r="B12" t="s">
        <v>198</v>
      </c>
      <c r="C12" s="17">
        <f>(C10-C11)/C3*100</f>
        <v>0.71035545986617155</v>
      </c>
      <c r="E12" s="1"/>
      <c r="F12" s="3"/>
    </row>
    <row r="13" spans="1:6" ht="16.2" customHeight="1">
      <c r="A13" s="22" t="s">
        <v>202</v>
      </c>
      <c r="B13"/>
      <c r="E13" s="1"/>
      <c r="F13" s="3"/>
    </row>
    <row r="14" spans="1:6" ht="16.2" customHeight="1">
      <c r="A14" s="20" t="s">
        <v>196</v>
      </c>
      <c r="B14" t="s">
        <v>195</v>
      </c>
      <c r="C14">
        <v>37.4</v>
      </c>
      <c r="E14" s="1" t="s">
        <v>194</v>
      </c>
      <c r="F14" s="3">
        <v>45659</v>
      </c>
    </row>
    <row r="15" spans="1:6" ht="16.2" customHeight="1">
      <c r="A15" s="20" t="str">
        <f>WorldLifeParzelle!A24</f>
        <v xml:space="preserve">Anzahl Menschen am 1.7.2024 </v>
      </c>
      <c r="B15" t="str">
        <f>WorldLifeParzelle!B24</f>
        <v>Milliarden</v>
      </c>
      <c r="C15">
        <f>WorldLifeParzelle!C24</f>
        <v>8.16</v>
      </c>
      <c r="D15">
        <f>WorldLifeParzelle!D24</f>
        <v>0</v>
      </c>
      <c r="E15" t="str">
        <f>WorldLifeParzelle!E24</f>
        <v>https://www.destatis.de/DE/Themen/Laender-Regionen/Internationales/Thema/bevoelkerung-arbeit-soziales/bevoelkerung/Weltbevoelkerung.html</v>
      </c>
      <c r="F15">
        <f>WorldLifeParzelle!F24</f>
        <v>45652</v>
      </c>
    </row>
    <row r="16" spans="1:6" ht="16.2" customHeight="1">
      <c r="A16" s="20" t="s">
        <v>204</v>
      </c>
      <c r="B16" t="s">
        <v>197</v>
      </c>
      <c r="C16">
        <f>C14/C15</f>
        <v>4.583333333333333</v>
      </c>
      <c r="E16" s="1"/>
      <c r="F16" s="3"/>
    </row>
    <row r="17" spans="1:27" ht="49.2" customHeight="1">
      <c r="A17" s="20" t="str">
        <f>'WorldLifeParzelle-Primärenergie'!A14</f>
        <v>Primärenergieverbrauch Deutschland pro Monat bei Teilversorgung mit regenerativen Energien in Liter Rohöl pro Tag</v>
      </c>
      <c r="B17" t="str">
        <f>'WorldLifeParzelle-Primärenergie'!B14</f>
        <v>l/Tag</v>
      </c>
      <c r="C17">
        <f>'WorldLifeParzelle-Primärenergie'!C14</f>
        <v>239.61782086071082</v>
      </c>
      <c r="H17" s="1"/>
      <c r="I17" s="3"/>
    </row>
    <row r="18" spans="1:27" ht="45" customHeight="1">
      <c r="A18" s="20" t="str">
        <f>'WorldLifeParzelle-Primärenergie'!A23</f>
        <v>Primärenergieverbrauch weltweit pro Monat bei Teilversorgung mit regenerativen Energien in Liter Rohöl pro Tag</v>
      </c>
      <c r="B18" t="str">
        <f>'WorldLifeParzelle-Primärenergie'!B23</f>
        <v>l/Tag</v>
      </c>
      <c r="C18">
        <f>'WorldLifeParzelle-Primärenergie'!C23</f>
        <v>129.47911116530852</v>
      </c>
      <c r="H18" s="1"/>
      <c r="I18" s="3"/>
    </row>
    <row r="19" spans="1:27" ht="31.2" customHeight="1">
      <c r="A19" s="20" t="s">
        <v>211</v>
      </c>
      <c r="B19" t="s">
        <v>34</v>
      </c>
      <c r="C19">
        <f>C17/C18*100</f>
        <v>185.0629176429749</v>
      </c>
      <c r="H19" s="1"/>
      <c r="I19" s="3"/>
    </row>
    <row r="20" spans="1:27" ht="31.2" customHeight="1">
      <c r="A20" s="22" t="s">
        <v>212</v>
      </c>
      <c r="B20"/>
      <c r="H20" s="1"/>
      <c r="I20" s="3"/>
    </row>
    <row r="21" spans="1:27" ht="32.4" customHeight="1">
      <c r="A21" s="20" t="str">
        <f>WorldLifeParzelle!A5</f>
        <v>Weltweites CO2 Restbudget im Jahr 2024 zur Einhaltung des 1,5°-Zieles</v>
      </c>
      <c r="B21" s="20" t="str">
        <f>WorldLifeParzelle!B5</f>
        <v>GtCO2</v>
      </c>
      <c r="C21" s="20">
        <f>WorldLifeParzelle!C5</f>
        <v>250</v>
      </c>
      <c r="H21" s="1"/>
      <c r="I21" s="3"/>
    </row>
    <row r="22" spans="1:27" ht="32.4" customHeight="1">
      <c r="A22" s="20" t="s">
        <v>213</v>
      </c>
      <c r="B22" s="20" t="s">
        <v>208</v>
      </c>
      <c r="C22" s="20">
        <f>C21*C4/100</f>
        <v>76.25</v>
      </c>
      <c r="H22" s="1"/>
      <c r="I22" s="3"/>
    </row>
    <row r="23" spans="1:27" ht="32.4" customHeight="1">
      <c r="A23" s="20" t="s">
        <v>214</v>
      </c>
      <c r="B23" s="20" t="s">
        <v>107</v>
      </c>
      <c r="C23" s="20">
        <f>(C21-C22)/WorldLifeParzelle!C24</f>
        <v>21.292892156862745</v>
      </c>
      <c r="H23" s="1"/>
      <c r="I23" s="3"/>
    </row>
    <row r="24" spans="1:27" ht="32.4" customHeight="1">
      <c r="A24" s="22" t="s">
        <v>215</v>
      </c>
      <c r="B24" s="20" t="s">
        <v>100</v>
      </c>
      <c r="C24" s="20">
        <f>WorldLifeAtmosphäre!C26*(C23+WorldLifeAtmosphäre!C33)/WorldLifeAtmosphäre!C33</f>
        <v>443.63096606060577</v>
      </c>
      <c r="H24" s="1"/>
      <c r="I24" s="3"/>
    </row>
    <row r="25" spans="1:27" ht="14.4">
      <c r="A25" s="6" t="s">
        <v>97</v>
      </c>
      <c r="B25" s="10" t="s">
        <v>206</v>
      </c>
      <c r="C25" t="s">
        <v>219</v>
      </c>
      <c r="D25" t="s">
        <v>217</v>
      </c>
      <c r="E25" t="s">
        <v>218</v>
      </c>
      <c r="F25" t="s">
        <v>216</v>
      </c>
      <c r="G25" t="s">
        <v>96</v>
      </c>
      <c r="H25" t="s">
        <v>98</v>
      </c>
    </row>
    <row r="26" spans="1:27" ht="14.4">
      <c r="A26" s="7">
        <v>21186</v>
      </c>
      <c r="B26" s="11"/>
    </row>
    <row r="27" spans="1:27" ht="14.4">
      <c r="A27" s="8">
        <v>21217</v>
      </c>
      <c r="B27" s="12"/>
    </row>
    <row r="28" spans="1:27" ht="14.4">
      <c r="A28" s="7">
        <v>21245</v>
      </c>
      <c r="B28" s="11">
        <v>315.70999999999998</v>
      </c>
      <c r="Z28" s="3">
        <v>49675</v>
      </c>
      <c r="AA28" s="24">
        <f>Z28</f>
        <v>49675</v>
      </c>
    </row>
    <row r="29" spans="1:27" ht="14.4">
      <c r="A29" s="8">
        <v>21276</v>
      </c>
      <c r="B29" s="12">
        <v>317.45</v>
      </c>
      <c r="Z29" s="3">
        <v>49310</v>
      </c>
      <c r="AA29" s="24">
        <f>Z29</f>
        <v>49310</v>
      </c>
    </row>
    <row r="30" spans="1:27" ht="14.4">
      <c r="A30" s="7">
        <v>21306</v>
      </c>
      <c r="B30" s="11">
        <v>317.51</v>
      </c>
      <c r="Z30" s="24">
        <v>21186</v>
      </c>
    </row>
    <row r="31" spans="1:27" ht="14.4">
      <c r="A31" s="8">
        <v>21337</v>
      </c>
      <c r="B31" s="12">
        <v>317.27</v>
      </c>
    </row>
    <row r="32" spans="1:27" ht="14.4">
      <c r="A32" s="7">
        <v>21367</v>
      </c>
      <c r="B32" s="11">
        <v>315.87</v>
      </c>
    </row>
    <row r="33" spans="1:8" ht="14.4">
      <c r="A33" s="8">
        <v>21398</v>
      </c>
      <c r="B33" s="12">
        <v>314.93</v>
      </c>
      <c r="C33">
        <f>SUM(B28:B39)/12</f>
        <v>315.36999999999995</v>
      </c>
    </row>
    <row r="34" spans="1:8" ht="14.4">
      <c r="A34" s="7">
        <v>21429</v>
      </c>
      <c r="B34" s="11">
        <v>313.20999999999998</v>
      </c>
      <c r="C34">
        <f t="shared" ref="C34:C97" si="0">SUM(B29:B40)/12</f>
        <v>315.44833333333332</v>
      </c>
    </row>
    <row r="35" spans="1:8" ht="14.4">
      <c r="A35" s="8">
        <v>21459</v>
      </c>
      <c r="B35" s="12">
        <v>312.42</v>
      </c>
      <c r="C35">
        <f t="shared" si="0"/>
        <v>315.4708333333333</v>
      </c>
    </row>
    <row r="36" spans="1:8" ht="14.4">
      <c r="A36" s="7">
        <v>21490</v>
      </c>
      <c r="B36" s="11">
        <v>313.33</v>
      </c>
      <c r="C36">
        <f t="shared" si="0"/>
        <v>315.5358333333333</v>
      </c>
    </row>
    <row r="37" spans="1:8" ht="14.4">
      <c r="A37" s="8">
        <v>21520</v>
      </c>
      <c r="B37" s="12">
        <v>314.67</v>
      </c>
      <c r="C37">
        <f t="shared" si="0"/>
        <v>315.60916666666668</v>
      </c>
    </row>
    <row r="38" spans="1:8" ht="14.4">
      <c r="A38" s="7">
        <v>21551</v>
      </c>
      <c r="B38" s="11">
        <v>315.58</v>
      </c>
      <c r="C38">
        <f t="shared" si="0"/>
        <v>315.66500000000002</v>
      </c>
    </row>
    <row r="39" spans="1:8" ht="14.4">
      <c r="A39" s="8">
        <v>21582</v>
      </c>
      <c r="B39" s="12">
        <v>316.49</v>
      </c>
      <c r="C39">
        <f t="shared" si="0"/>
        <v>315.65416666666664</v>
      </c>
    </row>
    <row r="40" spans="1:8" ht="14.4">
      <c r="A40" s="7">
        <v>21610</v>
      </c>
      <c r="B40" s="11">
        <v>316.64999999999998</v>
      </c>
      <c r="C40">
        <f t="shared" si="0"/>
        <v>315.70666666666665</v>
      </c>
    </row>
    <row r="41" spans="1:8" ht="14.4">
      <c r="A41" s="8">
        <v>21641</v>
      </c>
      <c r="B41" s="12">
        <v>317.72000000000003</v>
      </c>
      <c r="C41">
        <f t="shared" si="0"/>
        <v>315.78250000000003</v>
      </c>
    </row>
    <row r="42" spans="1:8" ht="14.4">
      <c r="A42" s="7">
        <v>21671</v>
      </c>
      <c r="B42" s="11">
        <v>318.29000000000002</v>
      </c>
      <c r="C42">
        <f t="shared" si="0"/>
        <v>315.90583333333331</v>
      </c>
    </row>
    <row r="43" spans="1:8" ht="14.4">
      <c r="A43" s="8">
        <v>21702</v>
      </c>
      <c r="B43" s="12">
        <v>318.14999999999998</v>
      </c>
      <c r="C43">
        <f t="shared" si="0"/>
        <v>315.98166666666668</v>
      </c>
    </row>
    <row r="44" spans="1:8" ht="14.4">
      <c r="A44" s="7">
        <v>21732</v>
      </c>
      <c r="B44" s="11">
        <v>316.54000000000002</v>
      </c>
      <c r="C44">
        <f t="shared" si="0"/>
        <v>316.05250000000001</v>
      </c>
    </row>
    <row r="45" spans="1:8" ht="14.4">
      <c r="A45" s="8">
        <v>21763</v>
      </c>
      <c r="B45" s="12">
        <v>314.8</v>
      </c>
      <c r="C45">
        <f t="shared" si="0"/>
        <v>316.09333333333331</v>
      </c>
      <c r="G45">
        <f>C45-C33</f>
        <v>0.72333333333335759</v>
      </c>
      <c r="H45" s="16">
        <f>G45/C45</f>
        <v>2.2883536508205098E-3</v>
      </c>
    </row>
    <row r="46" spans="1:8" ht="14.4">
      <c r="A46" s="7">
        <v>21794</v>
      </c>
      <c r="B46" s="11">
        <v>313.83999999999997</v>
      </c>
      <c r="C46">
        <f t="shared" si="0"/>
        <v>316.17083333333329</v>
      </c>
      <c r="G46">
        <f t="shared" ref="G46:G109" si="1">C46-C34</f>
        <v>0.72249999999996817</v>
      </c>
      <c r="H46" s="16">
        <f t="shared" ref="H46:H109" si="2">G46/C46</f>
        <v>2.285157022179365E-3</v>
      </c>
    </row>
    <row r="47" spans="1:8" ht="14.4">
      <c r="A47" s="8">
        <v>21824</v>
      </c>
      <c r="B47" s="12">
        <v>313.33</v>
      </c>
      <c r="C47">
        <f t="shared" si="0"/>
        <v>316.27999999999997</v>
      </c>
      <c r="G47">
        <f t="shared" si="1"/>
        <v>0.8091666666666697</v>
      </c>
      <c r="H47" s="16">
        <f t="shared" si="2"/>
        <v>2.5583870831752554E-3</v>
      </c>
    </row>
    <row r="48" spans="1:8" ht="14.4">
      <c r="A48" s="7">
        <v>21855</v>
      </c>
      <c r="B48" s="11">
        <v>314.81</v>
      </c>
      <c r="C48">
        <f t="shared" si="0"/>
        <v>316.42499999999995</v>
      </c>
      <c r="G48">
        <f t="shared" si="1"/>
        <v>0.88916666666665378</v>
      </c>
      <c r="H48" s="16">
        <f t="shared" si="2"/>
        <v>2.8100392404729522E-3</v>
      </c>
    </row>
    <row r="49" spans="1:8" ht="14.4">
      <c r="A49" s="8">
        <v>21885</v>
      </c>
      <c r="B49" s="12">
        <v>315.58</v>
      </c>
      <c r="C49">
        <f t="shared" si="0"/>
        <v>316.54416666666663</v>
      </c>
      <c r="G49">
        <f t="shared" si="1"/>
        <v>0.93499999999994543</v>
      </c>
      <c r="H49" s="16">
        <f t="shared" si="2"/>
        <v>2.9537742231861659E-3</v>
      </c>
    </row>
    <row r="50" spans="1:8" ht="14.4">
      <c r="A50" s="7">
        <v>21916</v>
      </c>
      <c r="B50" s="11">
        <v>316.43</v>
      </c>
      <c r="C50">
        <f t="shared" si="0"/>
        <v>316.68083333333328</v>
      </c>
      <c r="G50">
        <f t="shared" si="1"/>
        <v>1.0158333333332621</v>
      </c>
      <c r="H50" s="16">
        <f t="shared" si="2"/>
        <v>3.2077512321814937E-3</v>
      </c>
    </row>
    <row r="51" spans="1:8" ht="14.4">
      <c r="A51" s="8">
        <v>21947</v>
      </c>
      <c r="B51" s="12">
        <v>316.98</v>
      </c>
      <c r="C51">
        <f t="shared" si="0"/>
        <v>316.77249999999998</v>
      </c>
      <c r="G51">
        <f t="shared" si="1"/>
        <v>1.1183333333333394</v>
      </c>
      <c r="H51" s="16">
        <f t="shared" si="2"/>
        <v>3.5303990508435534E-3</v>
      </c>
    </row>
    <row r="52" spans="1:8" ht="14.4">
      <c r="A52" s="7">
        <v>21976</v>
      </c>
      <c r="B52" s="11">
        <v>317.58</v>
      </c>
      <c r="C52">
        <f t="shared" si="0"/>
        <v>316.79999999999995</v>
      </c>
      <c r="G52">
        <f t="shared" si="1"/>
        <v>1.0933333333333053</v>
      </c>
      <c r="H52" s="16">
        <f t="shared" si="2"/>
        <v>3.451178451178363E-3</v>
      </c>
    </row>
    <row r="53" spans="1:8" ht="14.4">
      <c r="A53" s="8">
        <v>22007</v>
      </c>
      <c r="B53" s="12">
        <v>319.02999999999997</v>
      </c>
      <c r="C53">
        <f t="shared" si="0"/>
        <v>316.84166666666664</v>
      </c>
      <c r="G53">
        <f t="shared" si="1"/>
        <v>1.0591666666666129</v>
      </c>
      <c r="H53" s="16">
        <f t="shared" si="2"/>
        <v>3.3428894558268736E-3</v>
      </c>
    </row>
    <row r="54" spans="1:8" ht="14.4">
      <c r="A54" s="7">
        <v>22037</v>
      </c>
      <c r="B54" s="11">
        <v>320.02999999999997</v>
      </c>
      <c r="C54">
        <f t="shared" si="0"/>
        <v>316.85750000000002</v>
      </c>
      <c r="G54">
        <f t="shared" si="1"/>
        <v>0.95166666666671063</v>
      </c>
      <c r="H54" s="16">
        <f t="shared" si="2"/>
        <v>3.003453182161415E-3</v>
      </c>
    </row>
    <row r="55" spans="1:8" ht="14.4">
      <c r="A55" s="8">
        <v>22068</v>
      </c>
      <c r="B55" s="12">
        <v>319.58</v>
      </c>
      <c r="C55">
        <f t="shared" si="0"/>
        <v>316.90833333333336</v>
      </c>
      <c r="G55">
        <f t="shared" si="1"/>
        <v>0.92666666666667652</v>
      </c>
      <c r="H55" s="16">
        <f t="shared" si="2"/>
        <v>2.9240842514923131E-3</v>
      </c>
    </row>
    <row r="56" spans="1:8" ht="14.4">
      <c r="A56" s="7">
        <v>22098</v>
      </c>
      <c r="B56" s="11">
        <v>318.18</v>
      </c>
      <c r="C56">
        <f t="shared" si="0"/>
        <v>316.94666666666666</v>
      </c>
      <c r="G56">
        <f t="shared" si="1"/>
        <v>0.89416666666664923</v>
      </c>
      <c r="H56" s="16">
        <f t="shared" si="2"/>
        <v>2.8211896849101299E-3</v>
      </c>
    </row>
    <row r="57" spans="1:8" ht="14.4">
      <c r="A57" s="8">
        <v>22129</v>
      </c>
      <c r="B57" s="12">
        <v>315.89999999999998</v>
      </c>
      <c r="C57">
        <f t="shared" si="0"/>
        <v>317.0066666666666</v>
      </c>
      <c r="G57">
        <f t="shared" si="1"/>
        <v>0.91333333333329847</v>
      </c>
      <c r="H57" s="16">
        <f t="shared" si="2"/>
        <v>2.8811171163591678E-3</v>
      </c>
    </row>
    <row r="58" spans="1:8" ht="14.4">
      <c r="A58" s="7">
        <v>22160</v>
      </c>
      <c r="B58" s="11">
        <v>314.17</v>
      </c>
      <c r="C58">
        <f t="shared" si="0"/>
        <v>317.08666666666664</v>
      </c>
      <c r="G58">
        <f t="shared" si="1"/>
        <v>0.91583333333335304</v>
      </c>
      <c r="H58" s="16">
        <f t="shared" si="2"/>
        <v>2.8882744990854857E-3</v>
      </c>
    </row>
    <row r="59" spans="1:8" ht="14.4">
      <c r="A59" s="8">
        <v>22190</v>
      </c>
      <c r="B59" s="12">
        <v>313.83</v>
      </c>
      <c r="C59">
        <f t="shared" si="0"/>
        <v>317.12416666666667</v>
      </c>
      <c r="G59">
        <f t="shared" si="1"/>
        <v>0.84416666666669471</v>
      </c>
      <c r="H59" s="16">
        <f t="shared" si="2"/>
        <v>2.6619436655989995E-3</v>
      </c>
    </row>
    <row r="60" spans="1:8" ht="14.4">
      <c r="A60" s="7">
        <v>22221</v>
      </c>
      <c r="B60" s="11">
        <v>315</v>
      </c>
      <c r="C60">
        <f t="shared" si="0"/>
        <v>317.16999999999996</v>
      </c>
      <c r="G60">
        <f t="shared" si="1"/>
        <v>0.74500000000000455</v>
      </c>
      <c r="H60" s="16">
        <f t="shared" si="2"/>
        <v>2.3488980672825444E-3</v>
      </c>
    </row>
    <row r="61" spans="1:8" ht="14.4">
      <c r="A61" s="8">
        <v>22251</v>
      </c>
      <c r="B61" s="12">
        <v>316.19</v>
      </c>
      <c r="C61">
        <f t="shared" si="0"/>
        <v>317.18583333333328</v>
      </c>
      <c r="G61">
        <f t="shared" si="1"/>
        <v>0.64166666666665151</v>
      </c>
      <c r="H61" s="16">
        <f t="shared" si="2"/>
        <v>2.0229991356275948E-3</v>
      </c>
    </row>
    <row r="62" spans="1:8" ht="14.4">
      <c r="A62" s="7">
        <v>22282</v>
      </c>
      <c r="B62" s="11">
        <v>316.89</v>
      </c>
      <c r="C62">
        <f t="shared" si="0"/>
        <v>317.21749999999997</v>
      </c>
      <c r="G62">
        <f t="shared" si="1"/>
        <v>0.53666666666669016</v>
      </c>
      <c r="H62" s="16">
        <f t="shared" si="2"/>
        <v>1.6917940109441951E-3</v>
      </c>
    </row>
    <row r="63" spans="1:8" ht="14.4">
      <c r="A63" s="8">
        <v>22313</v>
      </c>
      <c r="B63" s="12">
        <v>317.7</v>
      </c>
      <c r="C63">
        <f t="shared" si="0"/>
        <v>317.29166666666669</v>
      </c>
      <c r="G63">
        <f t="shared" si="1"/>
        <v>0.51916666666670608</v>
      </c>
      <c r="H63" s="16">
        <f t="shared" si="2"/>
        <v>1.6362442547604656E-3</v>
      </c>
    </row>
    <row r="64" spans="1:8" ht="14.4">
      <c r="A64" s="7">
        <v>22341</v>
      </c>
      <c r="B64" s="11">
        <v>318.54000000000002</v>
      </c>
      <c r="C64">
        <f t="shared" si="0"/>
        <v>317.35999999999996</v>
      </c>
      <c r="G64">
        <f t="shared" si="1"/>
        <v>0.56000000000000227</v>
      </c>
      <c r="H64" s="16">
        <f t="shared" si="2"/>
        <v>1.7645576002016711E-3</v>
      </c>
    </row>
    <row r="65" spans="1:34" ht="14.4">
      <c r="A65" s="8">
        <v>22372</v>
      </c>
      <c r="B65" s="12">
        <v>319.48</v>
      </c>
      <c r="C65">
        <f t="shared" si="0"/>
        <v>317.48333333333329</v>
      </c>
      <c r="G65">
        <f t="shared" si="1"/>
        <v>0.64166666666665151</v>
      </c>
      <c r="H65" s="16">
        <f t="shared" si="2"/>
        <v>2.0211034699983777E-3</v>
      </c>
    </row>
    <row r="66" spans="1:34" ht="14.4">
      <c r="A66" s="7">
        <v>22402</v>
      </c>
      <c r="B66" s="11">
        <v>320.58</v>
      </c>
      <c r="C66">
        <f t="shared" si="0"/>
        <v>317.57499999999999</v>
      </c>
      <c r="G66">
        <f t="shared" si="1"/>
        <v>0.71749999999997272</v>
      </c>
      <c r="H66" s="16">
        <f t="shared" si="2"/>
        <v>2.259308824686996E-3</v>
      </c>
    </row>
    <row r="67" spans="1:34" ht="14.4">
      <c r="A67" s="8">
        <v>22433</v>
      </c>
      <c r="B67" s="12">
        <v>319.77</v>
      </c>
      <c r="C67">
        <f t="shared" si="0"/>
        <v>317.64333333333337</v>
      </c>
      <c r="G67">
        <f t="shared" si="1"/>
        <v>0.73500000000001364</v>
      </c>
      <c r="H67" s="16">
        <f t="shared" si="2"/>
        <v>2.3139160274102408E-3</v>
      </c>
    </row>
    <row r="68" spans="1:34" ht="14.4">
      <c r="A68" s="7">
        <v>22463</v>
      </c>
      <c r="B68" s="11">
        <v>318.56</v>
      </c>
      <c r="C68">
        <f t="shared" si="0"/>
        <v>317.73083333333335</v>
      </c>
      <c r="G68">
        <f t="shared" si="1"/>
        <v>0.78416666666669244</v>
      </c>
      <c r="H68" s="16">
        <f t="shared" si="2"/>
        <v>2.4680219368071791E-3</v>
      </c>
      <c r="AG68" s="3"/>
      <c r="AH68" s="33"/>
    </row>
    <row r="69" spans="1:34" ht="14.4">
      <c r="A69" s="8">
        <v>22494</v>
      </c>
      <c r="B69" s="12">
        <v>316.79000000000002</v>
      </c>
      <c r="C69">
        <f t="shared" si="0"/>
        <v>317.80166666666668</v>
      </c>
      <c r="G69">
        <f t="shared" si="1"/>
        <v>0.79500000000007276</v>
      </c>
      <c r="H69" s="16">
        <f t="shared" si="2"/>
        <v>2.5015601973979768E-3</v>
      </c>
    </row>
    <row r="70" spans="1:34" ht="14.4">
      <c r="A70" s="7">
        <v>22525</v>
      </c>
      <c r="B70" s="11">
        <v>314.99</v>
      </c>
      <c r="C70">
        <f t="shared" si="0"/>
        <v>317.8966666666667</v>
      </c>
      <c r="G70">
        <f t="shared" si="1"/>
        <v>0.81000000000005912</v>
      </c>
      <c r="H70" s="16">
        <f t="shared" si="2"/>
        <v>2.5479977770556232E-3</v>
      </c>
    </row>
    <row r="71" spans="1:34" ht="14.4">
      <c r="A71" s="8">
        <v>22555</v>
      </c>
      <c r="B71" s="12">
        <v>315.31</v>
      </c>
      <c r="C71">
        <f t="shared" si="0"/>
        <v>317.98750000000001</v>
      </c>
      <c r="G71">
        <f t="shared" si="1"/>
        <v>0.86333333333334394</v>
      </c>
      <c r="H71" s="16">
        <f t="shared" si="2"/>
        <v>2.7149914173775509E-3</v>
      </c>
    </row>
    <row r="72" spans="1:34" ht="14.4">
      <c r="A72" s="7">
        <v>22586</v>
      </c>
      <c r="B72" s="11">
        <v>316.10000000000002</v>
      </c>
      <c r="C72">
        <f t="shared" si="0"/>
        <v>318.02416666666664</v>
      </c>
      <c r="G72">
        <f t="shared" si="1"/>
        <v>0.85416666666668561</v>
      </c>
      <c r="H72" s="16">
        <f t="shared" si="2"/>
        <v>2.6858545865225724E-3</v>
      </c>
    </row>
    <row r="73" spans="1:34" ht="14.4">
      <c r="A73" s="8">
        <v>22616</v>
      </c>
      <c r="B73" s="12">
        <v>317.01</v>
      </c>
      <c r="C73">
        <f t="shared" si="0"/>
        <v>318.09499999999997</v>
      </c>
      <c r="G73">
        <f t="shared" si="1"/>
        <v>0.90916666666669244</v>
      </c>
      <c r="H73" s="16">
        <f t="shared" si="2"/>
        <v>2.8581608219767443E-3</v>
      </c>
    </row>
    <row r="74" spans="1:34" ht="14.4">
      <c r="A74" s="7">
        <v>22647</v>
      </c>
      <c r="B74" s="11">
        <v>317.94</v>
      </c>
      <c r="C74">
        <f t="shared" si="0"/>
        <v>318.1825</v>
      </c>
      <c r="G74">
        <f t="shared" si="1"/>
        <v>0.96500000000003183</v>
      </c>
      <c r="H74" s="16">
        <f t="shared" si="2"/>
        <v>3.0328506438915773E-3</v>
      </c>
    </row>
    <row r="75" spans="1:34" ht="14.4">
      <c r="A75" s="8">
        <v>22678</v>
      </c>
      <c r="B75" s="12">
        <v>318.55</v>
      </c>
      <c r="C75">
        <f t="shared" si="0"/>
        <v>318.23333333333335</v>
      </c>
      <c r="G75">
        <f t="shared" si="1"/>
        <v>0.94166666666666288</v>
      </c>
      <c r="H75" s="16">
        <f t="shared" si="2"/>
        <v>2.959044726091954E-3</v>
      </c>
    </row>
    <row r="76" spans="1:34" ht="14.4">
      <c r="A76" s="7">
        <v>22706</v>
      </c>
      <c r="B76" s="11">
        <v>319.68</v>
      </c>
      <c r="C76">
        <f t="shared" si="0"/>
        <v>318.33750000000003</v>
      </c>
      <c r="G76">
        <f t="shared" si="1"/>
        <v>0.97750000000007731</v>
      </c>
      <c r="H76" s="16">
        <f t="shared" si="2"/>
        <v>3.0706404366437419E-3</v>
      </c>
    </row>
    <row r="77" spans="1:34" ht="14.4">
      <c r="A77" s="8">
        <v>22737</v>
      </c>
      <c r="B77" s="12">
        <v>320.57</v>
      </c>
      <c r="C77">
        <f t="shared" si="0"/>
        <v>318.34666666666664</v>
      </c>
      <c r="G77">
        <f t="shared" si="1"/>
        <v>0.86333333333334394</v>
      </c>
      <c r="H77" s="16">
        <f t="shared" si="2"/>
        <v>2.7119282961970514E-3</v>
      </c>
    </row>
    <row r="78" spans="1:34" ht="14.4">
      <c r="A78" s="7">
        <v>22767</v>
      </c>
      <c r="B78" s="11">
        <v>321.02</v>
      </c>
      <c r="C78">
        <f t="shared" si="0"/>
        <v>318.39583333333337</v>
      </c>
      <c r="G78">
        <f t="shared" si="1"/>
        <v>0.8208333333333826</v>
      </c>
      <c r="H78" s="16">
        <f t="shared" si="2"/>
        <v>2.578027874108641E-3</v>
      </c>
    </row>
    <row r="79" spans="1:34" ht="14.4">
      <c r="A79" s="8">
        <v>22798</v>
      </c>
      <c r="B79" s="12">
        <v>320.62</v>
      </c>
      <c r="C79">
        <f t="shared" si="0"/>
        <v>318.45333333333332</v>
      </c>
      <c r="G79">
        <f t="shared" si="1"/>
        <v>0.80999999999994543</v>
      </c>
      <c r="H79" s="16">
        <f t="shared" si="2"/>
        <v>2.54354379500904E-3</v>
      </c>
    </row>
    <row r="80" spans="1:34" ht="14.4">
      <c r="A80" s="7">
        <v>22828</v>
      </c>
      <c r="B80" s="11">
        <v>319.61</v>
      </c>
      <c r="C80">
        <f t="shared" si="0"/>
        <v>318.52000000000004</v>
      </c>
      <c r="G80">
        <f t="shared" si="1"/>
        <v>0.78916666666668789</v>
      </c>
      <c r="H80" s="16">
        <f t="shared" si="2"/>
        <v>2.4776047553267859E-3</v>
      </c>
    </row>
    <row r="81" spans="1:8" ht="14.4">
      <c r="A81" s="8">
        <v>22859</v>
      </c>
      <c r="B81" s="12">
        <v>317.39999999999998</v>
      </c>
      <c r="C81">
        <f t="shared" si="0"/>
        <v>318.56333333333339</v>
      </c>
      <c r="G81">
        <f t="shared" si="1"/>
        <v>0.7616666666667129</v>
      </c>
      <c r="H81" s="16">
        <f t="shared" si="2"/>
        <v>2.3909426696942923E-3</v>
      </c>
    </row>
    <row r="82" spans="1:8" ht="14.4">
      <c r="A82" s="7">
        <v>22890</v>
      </c>
      <c r="B82" s="11">
        <v>316.24</v>
      </c>
      <c r="C82">
        <f t="shared" si="0"/>
        <v>318.57833333333332</v>
      </c>
      <c r="G82">
        <f t="shared" si="1"/>
        <v>0.68166666666661513</v>
      </c>
      <c r="H82" s="16">
        <f t="shared" si="2"/>
        <v>2.1397144605982258E-3</v>
      </c>
    </row>
    <row r="83" spans="1:8" ht="14.4">
      <c r="A83" s="8">
        <v>22920</v>
      </c>
      <c r="B83" s="12">
        <v>315.42</v>
      </c>
      <c r="C83">
        <f t="shared" si="0"/>
        <v>318.64583333333331</v>
      </c>
      <c r="G83">
        <f t="shared" si="1"/>
        <v>0.65833333333330302</v>
      </c>
      <c r="H83" s="16">
        <f t="shared" si="2"/>
        <v>2.0660346518469137E-3</v>
      </c>
    </row>
    <row r="84" spans="1:8" ht="14.4">
      <c r="A84" s="7">
        <v>22951</v>
      </c>
      <c r="B84" s="11">
        <v>316.69</v>
      </c>
      <c r="C84">
        <f t="shared" si="0"/>
        <v>318.7475</v>
      </c>
      <c r="G84">
        <f t="shared" si="1"/>
        <v>0.72333333333335759</v>
      </c>
      <c r="H84" s="16">
        <f t="shared" si="2"/>
        <v>2.2692988441740175E-3</v>
      </c>
    </row>
    <row r="85" spans="1:8" ht="14.4">
      <c r="A85" s="8">
        <v>22981</v>
      </c>
      <c r="B85" s="12">
        <v>317.7</v>
      </c>
      <c r="C85">
        <f t="shared" si="0"/>
        <v>318.82</v>
      </c>
      <c r="G85">
        <f t="shared" si="1"/>
        <v>0.72500000000002274</v>
      </c>
      <c r="H85" s="16">
        <f t="shared" si="2"/>
        <v>2.2740104133994817E-3</v>
      </c>
    </row>
    <row r="86" spans="1:8" ht="14.4">
      <c r="A86" s="7">
        <v>23012</v>
      </c>
      <c r="B86" s="11">
        <v>318.74</v>
      </c>
      <c r="C86">
        <f t="shared" si="0"/>
        <v>318.83083333333337</v>
      </c>
      <c r="G86">
        <f t="shared" si="1"/>
        <v>0.64833333333336896</v>
      </c>
      <c r="H86" s="16">
        <f t="shared" si="2"/>
        <v>2.0334712504281073E-3</v>
      </c>
    </row>
    <row r="87" spans="1:8" ht="14.4">
      <c r="A87" s="8">
        <v>23043</v>
      </c>
      <c r="B87" s="12">
        <v>319.07</v>
      </c>
      <c r="C87">
        <f t="shared" si="0"/>
        <v>318.86166666666662</v>
      </c>
      <c r="G87">
        <f t="shared" si="1"/>
        <v>0.62833333333327346</v>
      </c>
      <c r="H87" s="16">
        <f t="shared" si="2"/>
        <v>1.9705514930715208E-3</v>
      </c>
    </row>
    <row r="88" spans="1:8" ht="14.4">
      <c r="A88" s="7">
        <v>23071</v>
      </c>
      <c r="B88" s="11">
        <v>319.86</v>
      </c>
      <c r="C88">
        <f t="shared" si="0"/>
        <v>318.85916666666668</v>
      </c>
      <c r="G88">
        <f t="shared" si="1"/>
        <v>0.52166666666664696</v>
      </c>
      <c r="H88" s="16">
        <f t="shared" si="2"/>
        <v>1.6360409898831414E-3</v>
      </c>
    </row>
    <row r="89" spans="1:8" ht="14.4">
      <c r="A89" s="8">
        <v>23102</v>
      </c>
      <c r="B89" s="12">
        <v>321.38</v>
      </c>
      <c r="C89">
        <f t="shared" si="0"/>
        <v>318.90666666666669</v>
      </c>
      <c r="G89">
        <f t="shared" si="1"/>
        <v>0.56000000000005912</v>
      </c>
      <c r="H89" s="16">
        <f t="shared" si="2"/>
        <v>1.7559996655240584E-3</v>
      </c>
    </row>
    <row r="90" spans="1:8" ht="14.4">
      <c r="A90" s="7">
        <v>23132</v>
      </c>
      <c r="B90" s="11">
        <v>322.24</v>
      </c>
      <c r="C90">
        <f t="shared" si="0"/>
        <v>318.93833333333339</v>
      </c>
      <c r="G90">
        <f t="shared" si="1"/>
        <v>0.54250000000001819</v>
      </c>
      <c r="H90" s="16">
        <f t="shared" si="2"/>
        <v>1.7009557751499029E-3</v>
      </c>
    </row>
    <row r="91" spans="1:8" ht="14.4">
      <c r="A91" s="8">
        <v>23163</v>
      </c>
      <c r="B91" s="12">
        <v>321.49</v>
      </c>
      <c r="C91">
        <f t="shared" si="0"/>
        <v>318.99250000000001</v>
      </c>
      <c r="G91">
        <f t="shared" si="1"/>
        <v>0.53916666666668789</v>
      </c>
      <c r="H91" s="16">
        <f t="shared" si="2"/>
        <v>1.6902173771066338E-3</v>
      </c>
    </row>
    <row r="92" spans="1:8" ht="14.4">
      <c r="A92" s="7">
        <v>23193</v>
      </c>
      <c r="B92" s="11">
        <v>319.74</v>
      </c>
      <c r="C92">
        <f t="shared" si="0"/>
        <v>319.06166666666667</v>
      </c>
      <c r="G92">
        <f t="shared" si="1"/>
        <v>0.54166666666662877</v>
      </c>
      <c r="H92" s="16">
        <f t="shared" si="2"/>
        <v>1.697686445148938E-3</v>
      </c>
    </row>
    <row r="93" spans="1:8" ht="14.4">
      <c r="A93" s="8">
        <v>23224</v>
      </c>
      <c r="B93" s="12">
        <v>317.77</v>
      </c>
      <c r="C93">
        <f t="shared" si="0"/>
        <v>319.14250000000004</v>
      </c>
      <c r="G93">
        <f t="shared" si="1"/>
        <v>0.57916666666665151</v>
      </c>
      <c r="H93" s="16">
        <f t="shared" si="2"/>
        <v>1.8147588198583751E-3</v>
      </c>
    </row>
    <row r="94" spans="1:8" ht="14.4">
      <c r="A94" s="7">
        <v>23255</v>
      </c>
      <c r="B94" s="11">
        <v>316.20999999999998</v>
      </c>
      <c r="C94">
        <f t="shared" si="0"/>
        <v>319.21666666666664</v>
      </c>
      <c r="G94">
        <f t="shared" si="1"/>
        <v>0.63833333333332121</v>
      </c>
      <c r="H94" s="16">
        <f t="shared" si="2"/>
        <v>1.999686733148816E-3</v>
      </c>
    </row>
    <row r="95" spans="1:8" ht="14.4">
      <c r="A95" s="8">
        <v>23285</v>
      </c>
      <c r="B95" s="12">
        <v>315.99</v>
      </c>
      <c r="C95">
        <f t="shared" si="0"/>
        <v>319.25500000000005</v>
      </c>
      <c r="G95">
        <f t="shared" si="1"/>
        <v>0.60916666666673791</v>
      </c>
      <c r="H95" s="16">
        <f t="shared" si="2"/>
        <v>1.908088100943565E-3</v>
      </c>
    </row>
    <row r="96" spans="1:8" ht="14.4">
      <c r="A96" s="7">
        <v>23316</v>
      </c>
      <c r="B96" s="11">
        <v>317.07</v>
      </c>
      <c r="C96">
        <f t="shared" si="0"/>
        <v>319.25583333333333</v>
      </c>
      <c r="G96">
        <f t="shared" si="1"/>
        <v>0.50833333333332575</v>
      </c>
      <c r="H96" s="16">
        <f t="shared" si="2"/>
        <v>1.5922444643402258E-3</v>
      </c>
    </row>
    <row r="97" spans="1:8" ht="14.4">
      <c r="A97" s="8">
        <v>23346</v>
      </c>
      <c r="B97" s="12">
        <v>318.35000000000002</v>
      </c>
      <c r="C97">
        <f t="shared" si="0"/>
        <v>319.28916666666669</v>
      </c>
      <c r="G97">
        <f t="shared" si="1"/>
        <v>0.46916666666669471</v>
      </c>
      <c r="H97" s="16">
        <f t="shared" si="2"/>
        <v>1.4694099131665748E-3</v>
      </c>
    </row>
    <row r="98" spans="1:8" ht="14.4">
      <c r="A98" s="7">
        <v>23377</v>
      </c>
      <c r="B98" s="11">
        <v>319.57</v>
      </c>
      <c r="C98">
        <f t="shared" ref="C98:C161" si="3">SUM(B93:B104)/12</f>
        <v>319.34750000000003</v>
      </c>
      <c r="G98">
        <f t="shared" si="1"/>
        <v>0.51666666666665151</v>
      </c>
      <c r="H98" s="16">
        <f t="shared" si="2"/>
        <v>1.6178822964533978E-3</v>
      </c>
    </row>
    <row r="99" spans="1:8" ht="14.4">
      <c r="A99" s="8">
        <v>23408</v>
      </c>
      <c r="B99" s="12">
        <v>320.04000000000002</v>
      </c>
      <c r="C99">
        <f t="shared" si="3"/>
        <v>319.42416666666662</v>
      </c>
      <c r="G99">
        <f t="shared" si="1"/>
        <v>0.5625</v>
      </c>
      <c r="H99" s="16">
        <f t="shared" si="2"/>
        <v>1.7609813492508656E-3</v>
      </c>
    </row>
    <row r="100" spans="1:8" ht="14.4">
      <c r="A100" s="7">
        <v>23437</v>
      </c>
      <c r="B100" s="11">
        <v>320.75</v>
      </c>
      <c r="C100">
        <f t="shared" si="3"/>
        <v>319.46583333333336</v>
      </c>
      <c r="G100">
        <f t="shared" si="1"/>
        <v>0.60666666666668334</v>
      </c>
      <c r="H100" s="16">
        <f t="shared" si="2"/>
        <v>1.8990032841279844E-3</v>
      </c>
    </row>
    <row r="101" spans="1:8" ht="14.4">
      <c r="A101" s="8">
        <v>23468</v>
      </c>
      <c r="B101" s="12">
        <v>321.83999999999997</v>
      </c>
      <c r="C101">
        <f t="shared" si="3"/>
        <v>319.53916666666663</v>
      </c>
      <c r="G101">
        <f t="shared" si="1"/>
        <v>0.63249999999993634</v>
      </c>
      <c r="H101" s="16">
        <f t="shared" si="2"/>
        <v>1.9794130609964967E-3</v>
      </c>
    </row>
    <row r="102" spans="1:8" ht="14.4">
      <c r="A102" s="7">
        <v>23498</v>
      </c>
      <c r="B102" s="11">
        <v>322.25</v>
      </c>
      <c r="C102">
        <f t="shared" si="3"/>
        <v>319.58999999999997</v>
      </c>
      <c r="G102">
        <f t="shared" si="1"/>
        <v>0.65166666666658557</v>
      </c>
      <c r="H102" s="16">
        <f t="shared" si="2"/>
        <v>2.0390708929146268E-3</v>
      </c>
    </row>
    <row r="103" spans="1:8" ht="14.4">
      <c r="A103" s="8">
        <v>23529</v>
      </c>
      <c r="B103" s="12">
        <v>321.89</v>
      </c>
      <c r="C103">
        <f t="shared" si="3"/>
        <v>319.62</v>
      </c>
      <c r="G103">
        <f t="shared" si="1"/>
        <v>0.62749999999999773</v>
      </c>
      <c r="H103" s="16">
        <f t="shared" si="2"/>
        <v>1.9632688817971269E-3</v>
      </c>
    </row>
    <row r="104" spans="1:8" ht="14.4">
      <c r="A104" s="7">
        <v>23559</v>
      </c>
      <c r="B104" s="11">
        <v>320.44</v>
      </c>
      <c r="C104">
        <f t="shared" si="3"/>
        <v>319.60916666666668</v>
      </c>
      <c r="G104">
        <f t="shared" si="1"/>
        <v>0.54750000000001364</v>
      </c>
      <c r="H104" s="16">
        <f t="shared" si="2"/>
        <v>1.7130297159812802E-3</v>
      </c>
    </row>
    <row r="105" spans="1:8" ht="14.4">
      <c r="A105" s="8">
        <v>23590</v>
      </c>
      <c r="B105" s="12">
        <v>318.69</v>
      </c>
      <c r="C105">
        <f t="shared" si="3"/>
        <v>319.64249999999998</v>
      </c>
      <c r="G105">
        <f t="shared" si="1"/>
        <v>0.49999999999994316</v>
      </c>
      <c r="H105" s="16">
        <f t="shared" si="2"/>
        <v>1.5642475578183225E-3</v>
      </c>
    </row>
    <row r="106" spans="1:8" ht="14.4">
      <c r="A106" s="7">
        <v>23621</v>
      </c>
      <c r="B106" s="11">
        <v>316.70999999999998</v>
      </c>
      <c r="C106">
        <f t="shared" si="3"/>
        <v>319.65416666666664</v>
      </c>
      <c r="G106">
        <f t="shared" si="1"/>
        <v>0.4375</v>
      </c>
      <c r="H106" s="16">
        <f t="shared" si="2"/>
        <v>1.3686666579767197E-3</v>
      </c>
    </row>
    <row r="107" spans="1:8" ht="14.4">
      <c r="A107" s="8">
        <v>23651</v>
      </c>
      <c r="B107" s="12">
        <v>316.87</v>
      </c>
      <c r="C107">
        <f t="shared" si="3"/>
        <v>319.67916666666662</v>
      </c>
      <c r="G107">
        <f t="shared" si="1"/>
        <v>0.42416666666656511</v>
      </c>
      <c r="H107" s="16">
        <f t="shared" si="2"/>
        <v>1.3268511398143404E-3</v>
      </c>
    </row>
    <row r="108" spans="1:8" ht="14.4">
      <c r="A108" s="7">
        <v>23682</v>
      </c>
      <c r="B108" s="11">
        <v>317.68</v>
      </c>
      <c r="C108">
        <f t="shared" si="3"/>
        <v>319.67249999999996</v>
      </c>
      <c r="G108">
        <f t="shared" si="1"/>
        <v>0.41666666666662877</v>
      </c>
      <c r="H108" s="16">
        <f t="shared" si="2"/>
        <v>1.3034172994756473E-3</v>
      </c>
    </row>
    <row r="109" spans="1:8" ht="14.4">
      <c r="A109" s="8">
        <v>23712</v>
      </c>
      <c r="B109" s="12">
        <v>318.70999999999998</v>
      </c>
      <c r="C109">
        <f t="shared" si="3"/>
        <v>319.67083333333329</v>
      </c>
      <c r="G109">
        <f t="shared" si="1"/>
        <v>0.38166666666660376</v>
      </c>
      <c r="H109" s="16">
        <f t="shared" si="2"/>
        <v>1.1939364711094083E-3</v>
      </c>
    </row>
    <row r="110" spans="1:8" ht="14.4">
      <c r="A110" s="7">
        <v>23743</v>
      </c>
      <c r="B110" s="11">
        <v>319.44</v>
      </c>
      <c r="C110">
        <f t="shared" si="3"/>
        <v>319.73499999999996</v>
      </c>
      <c r="G110">
        <f t="shared" ref="G110:G173" si="4">C110-C98</f>
        <v>0.38749999999993179</v>
      </c>
      <c r="H110" s="16">
        <f t="shared" ref="H110:H173" si="5">G110/C110</f>
        <v>1.2119411387553187E-3</v>
      </c>
    </row>
    <row r="111" spans="1:8" ht="14.4">
      <c r="A111" s="8">
        <v>23774</v>
      </c>
      <c r="B111" s="12">
        <v>320.44</v>
      </c>
      <c r="C111">
        <f t="shared" si="3"/>
        <v>319.75</v>
      </c>
      <c r="G111">
        <f t="shared" si="4"/>
        <v>0.32583333333337805</v>
      </c>
      <c r="H111" s="16">
        <f t="shared" si="5"/>
        <v>1.0190252801669368E-3</v>
      </c>
    </row>
    <row r="112" spans="1:8" ht="14.4">
      <c r="A112" s="7">
        <v>23802</v>
      </c>
      <c r="B112" s="11">
        <v>320.89</v>
      </c>
      <c r="C112">
        <f t="shared" si="3"/>
        <v>319.84250000000003</v>
      </c>
      <c r="G112">
        <f t="shared" si="4"/>
        <v>0.37666666666666515</v>
      </c>
      <c r="H112" s="16">
        <f t="shared" si="5"/>
        <v>1.1776629643235816E-3</v>
      </c>
    </row>
    <row r="113" spans="1:8" ht="14.4">
      <c r="A113" s="8">
        <v>23833</v>
      </c>
      <c r="B113" s="12">
        <v>322.14</v>
      </c>
      <c r="C113">
        <f t="shared" si="3"/>
        <v>319.87833333333333</v>
      </c>
      <c r="G113">
        <f t="shared" si="4"/>
        <v>0.33916666666669926</v>
      </c>
      <c r="H113" s="16">
        <f t="shared" si="5"/>
        <v>1.0602989678368314E-3</v>
      </c>
    </row>
    <row r="114" spans="1:8" ht="14.4">
      <c r="A114" s="7">
        <v>23863</v>
      </c>
      <c r="B114" s="11">
        <v>322.17</v>
      </c>
      <c r="C114">
        <f t="shared" si="3"/>
        <v>319.97750000000002</v>
      </c>
      <c r="G114">
        <f t="shared" si="4"/>
        <v>0.38750000000004547</v>
      </c>
      <c r="H114" s="16">
        <f t="shared" si="5"/>
        <v>1.2110226500302223E-3</v>
      </c>
    </row>
    <row r="115" spans="1:8" ht="14.4">
      <c r="A115" s="8">
        <v>23894</v>
      </c>
      <c r="B115" s="12">
        <v>321.87</v>
      </c>
      <c r="C115">
        <f t="shared" si="3"/>
        <v>320.03666666666669</v>
      </c>
      <c r="G115">
        <f t="shared" si="4"/>
        <v>0.41666666666668561</v>
      </c>
      <c r="H115" s="16">
        <f t="shared" si="5"/>
        <v>1.3019341533783179E-3</v>
      </c>
    </row>
    <row r="116" spans="1:8" ht="14.4">
      <c r="A116" s="7">
        <v>23924</v>
      </c>
      <c r="B116" s="11">
        <v>321.20999999999998</v>
      </c>
      <c r="C116">
        <f t="shared" si="3"/>
        <v>320.13499999999999</v>
      </c>
      <c r="G116">
        <f t="shared" si="4"/>
        <v>0.52583333333330984</v>
      </c>
      <c r="H116" s="16">
        <f t="shared" si="5"/>
        <v>1.6425362216980644E-3</v>
      </c>
    </row>
    <row r="117" spans="1:8" ht="14.4">
      <c r="A117" s="8">
        <v>23955</v>
      </c>
      <c r="B117" s="12">
        <v>318.87</v>
      </c>
      <c r="C117">
        <f t="shared" si="3"/>
        <v>320.23166666666668</v>
      </c>
      <c r="G117">
        <f t="shared" si="4"/>
        <v>0.58916666666669926</v>
      </c>
      <c r="H117" s="16">
        <f t="shared" si="5"/>
        <v>1.8398138847397954E-3</v>
      </c>
    </row>
    <row r="118" spans="1:8" ht="14.4">
      <c r="A118" s="7">
        <v>23986</v>
      </c>
      <c r="B118" s="11">
        <v>317.82</v>
      </c>
      <c r="C118">
        <f t="shared" si="3"/>
        <v>320.35666666666663</v>
      </c>
      <c r="G118">
        <f t="shared" si="4"/>
        <v>0.70249999999998636</v>
      </c>
      <c r="H118" s="16">
        <f t="shared" si="5"/>
        <v>2.1928683654676134E-3</v>
      </c>
    </row>
    <row r="119" spans="1:8" ht="14.4">
      <c r="A119" s="8">
        <v>24016</v>
      </c>
      <c r="B119" s="12">
        <v>317.3</v>
      </c>
      <c r="C119">
        <f t="shared" si="3"/>
        <v>320.48666666666662</v>
      </c>
      <c r="G119">
        <f t="shared" si="4"/>
        <v>0.80750000000000455</v>
      </c>
      <c r="H119" s="16">
        <f t="shared" si="5"/>
        <v>2.5196055998169594E-3</v>
      </c>
    </row>
    <row r="120" spans="1:8" ht="14.4">
      <c r="A120" s="7">
        <v>24047</v>
      </c>
      <c r="B120" s="11">
        <v>318.87</v>
      </c>
      <c r="C120">
        <f t="shared" si="3"/>
        <v>320.64583333333331</v>
      </c>
      <c r="G120">
        <f t="shared" si="4"/>
        <v>0.97333333333335759</v>
      </c>
      <c r="H120" s="16">
        <f t="shared" si="5"/>
        <v>3.0355402507959957E-3</v>
      </c>
    </row>
    <row r="121" spans="1:8" ht="14.4">
      <c r="A121" s="8">
        <v>24077</v>
      </c>
      <c r="B121" s="12">
        <v>319.42</v>
      </c>
      <c r="C121">
        <f t="shared" si="3"/>
        <v>320.80249999999995</v>
      </c>
      <c r="G121">
        <f t="shared" si="4"/>
        <v>1.1316666666666606</v>
      </c>
      <c r="H121" s="16">
        <f t="shared" si="5"/>
        <v>3.5276117445052976E-3</v>
      </c>
    </row>
    <row r="122" spans="1:8" ht="14.4">
      <c r="A122" s="7">
        <v>24108</v>
      </c>
      <c r="B122" s="11">
        <v>320.62</v>
      </c>
      <c r="C122">
        <f t="shared" si="3"/>
        <v>320.89916666666664</v>
      </c>
      <c r="G122">
        <f t="shared" si="4"/>
        <v>1.1641666666666879</v>
      </c>
      <c r="H122" s="16">
        <f t="shared" si="5"/>
        <v>3.6278270173133969E-3</v>
      </c>
    </row>
    <row r="123" spans="1:8" ht="14.4">
      <c r="A123" s="8">
        <v>24139</v>
      </c>
      <c r="B123" s="12">
        <v>321.60000000000002</v>
      </c>
      <c r="C123">
        <f t="shared" si="3"/>
        <v>321.02333333333331</v>
      </c>
      <c r="G123">
        <f t="shared" si="4"/>
        <v>1.2733333333333121</v>
      </c>
      <c r="H123" s="16">
        <f t="shared" si="5"/>
        <v>3.966482187172206E-3</v>
      </c>
    </row>
    <row r="124" spans="1:8" ht="14.4">
      <c r="A124" s="7">
        <v>24167</v>
      </c>
      <c r="B124" s="11">
        <v>322.39</v>
      </c>
      <c r="C124">
        <f t="shared" si="3"/>
        <v>321.09166666666664</v>
      </c>
      <c r="G124">
        <f t="shared" si="4"/>
        <v>1.2491666666666106</v>
      </c>
      <c r="H124" s="16">
        <f t="shared" si="5"/>
        <v>3.8903739845836671E-3</v>
      </c>
    </row>
    <row r="125" spans="1:8" ht="14.4">
      <c r="A125" s="8">
        <v>24198</v>
      </c>
      <c r="B125" s="12">
        <v>323.7</v>
      </c>
      <c r="C125">
        <f t="shared" si="3"/>
        <v>321.15833333333336</v>
      </c>
      <c r="G125">
        <f t="shared" si="4"/>
        <v>1.2800000000000296</v>
      </c>
      <c r="H125" s="16">
        <f t="shared" si="5"/>
        <v>3.9855730558655787E-3</v>
      </c>
    </row>
    <row r="126" spans="1:8" ht="14.4">
      <c r="A126" s="7">
        <v>24228</v>
      </c>
      <c r="B126" s="11">
        <v>324.08</v>
      </c>
      <c r="C126">
        <f t="shared" si="3"/>
        <v>321.23416666666662</v>
      </c>
      <c r="G126">
        <f t="shared" si="4"/>
        <v>1.2566666666666038</v>
      </c>
      <c r="H126" s="16">
        <f t="shared" si="5"/>
        <v>3.9119956625616433E-3</v>
      </c>
    </row>
    <row r="127" spans="1:8" ht="14.4">
      <c r="A127" s="8">
        <v>24259</v>
      </c>
      <c r="B127" s="12">
        <v>323.75</v>
      </c>
      <c r="C127">
        <f t="shared" si="3"/>
        <v>321.36749999999995</v>
      </c>
      <c r="G127">
        <f t="shared" si="4"/>
        <v>1.3308333333332598</v>
      </c>
      <c r="H127" s="16">
        <f t="shared" si="5"/>
        <v>4.1411571902362871E-3</v>
      </c>
    </row>
    <row r="128" spans="1:8" ht="14.4">
      <c r="A128" s="7">
        <v>24289</v>
      </c>
      <c r="B128" s="11">
        <v>322.37</v>
      </c>
      <c r="C128">
        <f t="shared" si="3"/>
        <v>321.50999999999993</v>
      </c>
      <c r="G128">
        <f t="shared" si="4"/>
        <v>1.3749999999999432</v>
      </c>
      <c r="H128" s="16">
        <f t="shared" si="5"/>
        <v>4.2766943485426376E-3</v>
      </c>
    </row>
    <row r="129" spans="1:8" ht="14.4">
      <c r="A129" s="8">
        <v>24320</v>
      </c>
      <c r="B129" s="12">
        <v>320.36</v>
      </c>
      <c r="C129">
        <f t="shared" si="3"/>
        <v>321.58499999999998</v>
      </c>
      <c r="G129">
        <f t="shared" si="4"/>
        <v>1.3533333333332962</v>
      </c>
      <c r="H129" s="16">
        <f t="shared" si="5"/>
        <v>4.2083223201744369E-3</v>
      </c>
    </row>
    <row r="130" spans="1:8" ht="14.4">
      <c r="A130" s="7">
        <v>24351</v>
      </c>
      <c r="B130" s="11">
        <v>318.64</v>
      </c>
      <c r="C130">
        <f t="shared" si="3"/>
        <v>321.63833333333332</v>
      </c>
      <c r="G130">
        <f t="shared" si="4"/>
        <v>1.2816666666666947</v>
      </c>
      <c r="H130" s="16">
        <f t="shared" si="5"/>
        <v>3.9848069519077683E-3</v>
      </c>
    </row>
    <row r="131" spans="1:8" ht="14.4">
      <c r="A131" s="8">
        <v>24381</v>
      </c>
      <c r="B131" s="12">
        <v>318.10000000000002</v>
      </c>
      <c r="C131">
        <f t="shared" si="3"/>
        <v>321.69749999999999</v>
      </c>
      <c r="G131">
        <f t="shared" si="4"/>
        <v>1.210833333333369</v>
      </c>
      <c r="H131" s="16">
        <f t="shared" si="5"/>
        <v>3.7638879174795234E-3</v>
      </c>
    </row>
    <row r="132" spans="1:8" ht="14.4">
      <c r="A132" s="7">
        <v>24412</v>
      </c>
      <c r="B132" s="11">
        <v>319.77999999999997</v>
      </c>
      <c r="C132">
        <f t="shared" si="3"/>
        <v>321.77416666666659</v>
      </c>
      <c r="G132">
        <f t="shared" si="4"/>
        <v>1.1283333333332735</v>
      </c>
      <c r="H132" s="16">
        <f t="shared" si="5"/>
        <v>3.5066001258644871E-3</v>
      </c>
    </row>
    <row r="133" spans="1:8" ht="14.4">
      <c r="A133" s="8">
        <v>24442</v>
      </c>
      <c r="B133" s="12">
        <v>321.02</v>
      </c>
      <c r="C133">
        <f t="shared" si="3"/>
        <v>321.80250000000001</v>
      </c>
      <c r="G133">
        <f t="shared" si="4"/>
        <v>1.0000000000000568</v>
      </c>
      <c r="H133" s="16">
        <f t="shared" si="5"/>
        <v>3.1074960573645536E-3</v>
      </c>
    </row>
    <row r="134" spans="1:8" ht="14.4">
      <c r="A134" s="7">
        <v>24473</v>
      </c>
      <c r="B134" s="11">
        <v>322.33</v>
      </c>
      <c r="C134">
        <f t="shared" si="3"/>
        <v>321.81666666666666</v>
      </c>
      <c r="G134">
        <f t="shared" si="4"/>
        <v>0.91750000000001819</v>
      </c>
      <c r="H134" s="16">
        <f t="shared" si="5"/>
        <v>2.8510021233622194E-3</v>
      </c>
    </row>
    <row r="135" spans="1:8" ht="14.4">
      <c r="A135" s="8">
        <v>24504</v>
      </c>
      <c r="B135" s="12">
        <v>322.5</v>
      </c>
      <c r="C135">
        <f t="shared" si="3"/>
        <v>321.86333333333329</v>
      </c>
      <c r="G135">
        <f t="shared" si="4"/>
        <v>0.83999999999997499</v>
      </c>
      <c r="H135" s="16">
        <f t="shared" si="5"/>
        <v>2.6098033326773531E-3</v>
      </c>
    </row>
    <row r="136" spans="1:8" ht="14.4">
      <c r="A136" s="7">
        <v>24532</v>
      </c>
      <c r="B136" s="11">
        <v>323.02999999999997</v>
      </c>
      <c r="C136">
        <f t="shared" si="3"/>
        <v>321.91416666666669</v>
      </c>
      <c r="G136">
        <f t="shared" si="4"/>
        <v>0.82250000000004775</v>
      </c>
      <c r="H136" s="16">
        <f t="shared" si="5"/>
        <v>2.5550289026320611E-3</v>
      </c>
    </row>
    <row r="137" spans="1:8" ht="14.4">
      <c r="A137" s="8">
        <v>24563</v>
      </c>
      <c r="B137" s="12">
        <v>324.41000000000003</v>
      </c>
      <c r="C137">
        <f t="shared" si="3"/>
        <v>322.02166666666665</v>
      </c>
      <c r="G137">
        <f t="shared" si="4"/>
        <v>0.8633333333332871</v>
      </c>
      <c r="H137" s="16">
        <f t="shared" si="5"/>
        <v>2.6809790231504729E-3</v>
      </c>
    </row>
    <row r="138" spans="1:8" ht="14.4">
      <c r="A138" s="7">
        <v>24593</v>
      </c>
      <c r="B138" s="11">
        <v>325</v>
      </c>
      <c r="C138">
        <f t="shared" si="3"/>
        <v>322.10083333333336</v>
      </c>
      <c r="G138">
        <f t="shared" si="4"/>
        <v>0.86666666666673109</v>
      </c>
      <c r="H138" s="16">
        <f t="shared" si="5"/>
        <v>2.6906688123027656E-3</v>
      </c>
    </row>
    <row r="139" spans="1:8" ht="14.4">
      <c r="A139" s="8">
        <v>24624</v>
      </c>
      <c r="B139" s="12">
        <v>324.08999999999997</v>
      </c>
      <c r="C139">
        <f t="shared" si="3"/>
        <v>322.17916666666667</v>
      </c>
      <c r="G139">
        <f t="shared" si="4"/>
        <v>0.81166666666672427</v>
      </c>
      <c r="H139" s="16">
        <f t="shared" si="5"/>
        <v>2.5193021481320411E-3</v>
      </c>
    </row>
    <row r="140" spans="1:8" ht="14.4">
      <c r="A140" s="7">
        <v>24654</v>
      </c>
      <c r="B140" s="11">
        <v>322.54000000000002</v>
      </c>
      <c r="C140">
        <f t="shared" si="3"/>
        <v>322.19916666666666</v>
      </c>
      <c r="G140">
        <f t="shared" si="4"/>
        <v>0.68916666666672199</v>
      </c>
      <c r="H140" s="16">
        <f t="shared" si="5"/>
        <v>2.1389461487332276E-3</v>
      </c>
    </row>
    <row r="141" spans="1:8" ht="14.4">
      <c r="A141" s="8">
        <v>24685</v>
      </c>
      <c r="B141" s="12">
        <v>320.92</v>
      </c>
      <c r="C141">
        <f t="shared" si="3"/>
        <v>322.25333333333333</v>
      </c>
      <c r="G141">
        <f t="shared" si="4"/>
        <v>0.66833333333335077</v>
      </c>
      <c r="H141" s="16">
        <f t="shared" si="5"/>
        <v>2.0739376887749308E-3</v>
      </c>
    </row>
    <row r="142" spans="1:8" ht="14.4">
      <c r="A142" s="7">
        <v>24716</v>
      </c>
      <c r="B142" s="11">
        <v>319.25</v>
      </c>
      <c r="C142">
        <f t="shared" si="3"/>
        <v>322.32499999999999</v>
      </c>
      <c r="G142">
        <f t="shared" si="4"/>
        <v>0.68666666666666742</v>
      </c>
      <c r="H142" s="16">
        <f t="shared" si="5"/>
        <v>2.1303549729827578E-3</v>
      </c>
    </row>
    <row r="143" spans="1:8" ht="14.4">
      <c r="A143" s="8">
        <v>24746</v>
      </c>
      <c r="B143" s="12">
        <v>319.39</v>
      </c>
      <c r="C143">
        <f t="shared" si="3"/>
        <v>322.37583333333333</v>
      </c>
      <c r="G143">
        <f t="shared" si="4"/>
        <v>0.67833333333334167</v>
      </c>
      <c r="H143" s="16">
        <f t="shared" si="5"/>
        <v>2.1041693054949062E-3</v>
      </c>
    </row>
    <row r="144" spans="1:8" ht="14.4">
      <c r="A144" s="7">
        <v>24777</v>
      </c>
      <c r="B144" s="11">
        <v>320.73</v>
      </c>
      <c r="C144">
        <f t="shared" si="3"/>
        <v>322.42333333333335</v>
      </c>
      <c r="G144">
        <f t="shared" si="4"/>
        <v>0.64916666666675837</v>
      </c>
      <c r="H144" s="16">
        <f t="shared" si="5"/>
        <v>2.0133985340187073E-3</v>
      </c>
    </row>
    <row r="145" spans="1:8" ht="14.4">
      <c r="A145" s="8">
        <v>24807</v>
      </c>
      <c r="B145" s="12">
        <v>321.95999999999998</v>
      </c>
      <c r="C145">
        <f t="shared" si="3"/>
        <v>322.5291666666667</v>
      </c>
      <c r="G145">
        <f t="shared" si="4"/>
        <v>0.72666666666668789</v>
      </c>
      <c r="H145" s="16">
        <f t="shared" si="5"/>
        <v>2.2530262120997466E-3</v>
      </c>
    </row>
    <row r="146" spans="1:8" ht="14.4">
      <c r="A146" s="7">
        <v>24838</v>
      </c>
      <c r="B146" s="11">
        <v>322.57</v>
      </c>
      <c r="C146">
        <f t="shared" si="3"/>
        <v>322.66249999999997</v>
      </c>
      <c r="G146">
        <f t="shared" si="4"/>
        <v>0.84583333333330302</v>
      </c>
      <c r="H146" s="16">
        <f t="shared" si="5"/>
        <v>2.6214181484780635E-3</v>
      </c>
    </row>
    <row r="147" spans="1:8" ht="14.4">
      <c r="A147" s="8">
        <v>24869</v>
      </c>
      <c r="B147" s="12">
        <v>323.14999999999998</v>
      </c>
      <c r="C147">
        <f t="shared" si="3"/>
        <v>322.76166666666666</v>
      </c>
      <c r="G147">
        <f t="shared" si="4"/>
        <v>0.89833333333336896</v>
      </c>
      <c r="H147" s="16">
        <f t="shared" si="5"/>
        <v>2.7832714541690794E-3</v>
      </c>
    </row>
    <row r="148" spans="1:8" ht="14.4">
      <c r="A148" s="7">
        <v>24898</v>
      </c>
      <c r="B148" s="11">
        <v>323.89</v>
      </c>
      <c r="C148">
        <f t="shared" si="3"/>
        <v>322.85166666666663</v>
      </c>
      <c r="G148">
        <f t="shared" si="4"/>
        <v>0.93749999999994316</v>
      </c>
      <c r="H148" s="16">
        <f t="shared" si="5"/>
        <v>2.9038103153665304E-3</v>
      </c>
    </row>
    <row r="149" spans="1:8" ht="14.4">
      <c r="A149" s="8">
        <v>24929</v>
      </c>
      <c r="B149" s="12">
        <v>325.02</v>
      </c>
      <c r="C149">
        <f t="shared" si="3"/>
        <v>322.92333333333335</v>
      </c>
      <c r="G149">
        <f t="shared" si="4"/>
        <v>0.90166666666669926</v>
      </c>
      <c r="H149" s="16">
        <f t="shared" si="5"/>
        <v>2.7922004190882228E-3</v>
      </c>
    </row>
    <row r="150" spans="1:8" ht="14.4">
      <c r="A150" s="7">
        <v>24959</v>
      </c>
      <c r="B150" s="11">
        <v>325.57</v>
      </c>
      <c r="C150">
        <f t="shared" si="3"/>
        <v>322.97250000000003</v>
      </c>
      <c r="G150">
        <f t="shared" si="4"/>
        <v>0.8716666666666697</v>
      </c>
      <c r="H150" s="16">
        <f t="shared" si="5"/>
        <v>2.6988881922351583E-3</v>
      </c>
    </row>
    <row r="151" spans="1:8" ht="14.4">
      <c r="A151" s="8">
        <v>24990</v>
      </c>
      <c r="B151" s="12">
        <v>325.36</v>
      </c>
      <c r="C151">
        <f t="shared" si="3"/>
        <v>323.05</v>
      </c>
      <c r="G151">
        <f t="shared" si="4"/>
        <v>0.87083333333333712</v>
      </c>
      <c r="H151" s="16">
        <f t="shared" si="5"/>
        <v>2.6956611463653832E-3</v>
      </c>
    </row>
    <row r="152" spans="1:8" ht="14.4">
      <c r="A152" s="7">
        <v>25020</v>
      </c>
      <c r="B152" s="11">
        <v>324.14</v>
      </c>
      <c r="C152">
        <f t="shared" si="3"/>
        <v>323.16916666666663</v>
      </c>
      <c r="G152">
        <f t="shared" si="4"/>
        <v>0.96999999999997044</v>
      </c>
      <c r="H152" s="16">
        <f t="shared" si="5"/>
        <v>3.0015239696442901E-3</v>
      </c>
    </row>
    <row r="153" spans="1:8" ht="14.4">
      <c r="A153" s="8">
        <v>25051</v>
      </c>
      <c r="B153" s="12">
        <v>322.11</v>
      </c>
      <c r="C153">
        <f t="shared" si="3"/>
        <v>323.27416666666664</v>
      </c>
      <c r="G153">
        <f t="shared" si="4"/>
        <v>1.0208333333333144</v>
      </c>
      <c r="H153" s="16">
        <f t="shared" si="5"/>
        <v>3.1577943386546952E-3</v>
      </c>
    </row>
    <row r="154" spans="1:8" ht="14.4">
      <c r="A154" s="7">
        <v>25082</v>
      </c>
      <c r="B154" s="11">
        <v>320.33</v>
      </c>
      <c r="C154">
        <f t="shared" si="3"/>
        <v>323.41916666666663</v>
      </c>
      <c r="G154">
        <f t="shared" si="4"/>
        <v>1.0941666666666379</v>
      </c>
      <c r="H154" s="16">
        <f t="shared" si="5"/>
        <v>3.3831225215985592E-3</v>
      </c>
    </row>
    <row r="155" spans="1:8" ht="14.4">
      <c r="A155" s="8">
        <v>25112</v>
      </c>
      <c r="B155" s="12">
        <v>320.25</v>
      </c>
      <c r="C155">
        <f t="shared" si="3"/>
        <v>323.55583333333328</v>
      </c>
      <c r="G155">
        <f t="shared" si="4"/>
        <v>1.17999999999995</v>
      </c>
      <c r="H155" s="16">
        <f t="shared" si="5"/>
        <v>3.6469748909898092E-3</v>
      </c>
    </row>
    <row r="156" spans="1:8" ht="14.4">
      <c r="A156" s="7">
        <v>25143</v>
      </c>
      <c r="B156" s="11">
        <v>321.32</v>
      </c>
      <c r="C156">
        <f t="shared" si="3"/>
        <v>323.70666666666665</v>
      </c>
      <c r="G156">
        <f t="shared" si="4"/>
        <v>1.283333333333303</v>
      </c>
      <c r="H156" s="16">
        <f t="shared" si="5"/>
        <v>3.9644946041682899E-3</v>
      </c>
    </row>
    <row r="157" spans="1:8" ht="14.4">
      <c r="A157" s="8">
        <v>25173</v>
      </c>
      <c r="B157" s="12">
        <v>322.89</v>
      </c>
      <c r="C157">
        <f t="shared" si="3"/>
        <v>323.81916666666666</v>
      </c>
      <c r="G157">
        <f t="shared" si="4"/>
        <v>1.2899999999999636</v>
      </c>
      <c r="H157" s="16">
        <f t="shared" si="5"/>
        <v>3.9837048970231747E-3</v>
      </c>
    </row>
    <row r="158" spans="1:8" ht="14.4">
      <c r="A158" s="7">
        <v>25204</v>
      </c>
      <c r="B158" s="11">
        <v>324</v>
      </c>
      <c r="C158">
        <f t="shared" si="3"/>
        <v>323.9641666666667</v>
      </c>
      <c r="G158">
        <f t="shared" si="4"/>
        <v>1.3016666666667334</v>
      </c>
      <c r="H158" s="16">
        <f t="shared" si="5"/>
        <v>4.017934082216088E-3</v>
      </c>
    </row>
    <row r="159" spans="1:8" ht="14.4">
      <c r="A159" s="8">
        <v>25235</v>
      </c>
      <c r="B159" s="12">
        <v>324.41000000000003</v>
      </c>
      <c r="C159">
        <f t="shared" si="3"/>
        <v>324.09333333333331</v>
      </c>
      <c r="G159">
        <f t="shared" si="4"/>
        <v>1.3316666666666492</v>
      </c>
      <c r="H159" s="16">
        <f t="shared" si="5"/>
        <v>4.1088986711646314E-3</v>
      </c>
    </row>
    <row r="160" spans="1:8" ht="14.4">
      <c r="A160" s="7">
        <v>25263</v>
      </c>
      <c r="B160" s="11">
        <v>325.63</v>
      </c>
      <c r="C160">
        <f t="shared" si="3"/>
        <v>324.26416666666665</v>
      </c>
      <c r="G160">
        <f t="shared" si="4"/>
        <v>1.4125000000000227</v>
      </c>
      <c r="H160" s="16">
        <f t="shared" si="5"/>
        <v>4.3560163138593976E-3</v>
      </c>
    </row>
    <row r="161" spans="1:8" ht="14.4">
      <c r="A161" s="8">
        <v>25294</v>
      </c>
      <c r="B161" s="12">
        <v>326.66000000000003</v>
      </c>
      <c r="C161">
        <f t="shared" si="3"/>
        <v>324.39166666666665</v>
      </c>
      <c r="G161">
        <f t="shared" si="4"/>
        <v>1.4683333333333053</v>
      </c>
      <c r="H161" s="16">
        <f t="shared" si="5"/>
        <v>4.5264212500320256E-3</v>
      </c>
    </row>
    <row r="162" spans="1:8" ht="14.4">
      <c r="A162" s="7">
        <v>25324</v>
      </c>
      <c r="B162" s="11">
        <v>327.38</v>
      </c>
      <c r="C162">
        <f t="shared" ref="C162:C225" si="6">SUM(B157:B168)/12</f>
        <v>324.51916666666665</v>
      </c>
      <c r="G162">
        <f t="shared" si="4"/>
        <v>1.5466666666666242</v>
      </c>
      <c r="H162" s="16">
        <f t="shared" si="5"/>
        <v>4.7660256327950561E-3</v>
      </c>
    </row>
    <row r="163" spans="1:8" ht="14.4">
      <c r="A163" s="8">
        <v>25355</v>
      </c>
      <c r="B163" s="12">
        <v>326.70999999999998</v>
      </c>
      <c r="C163">
        <f t="shared" si="6"/>
        <v>324.62083333333334</v>
      </c>
      <c r="G163">
        <f t="shared" si="4"/>
        <v>1.5708333333333258</v>
      </c>
      <c r="H163" s="16">
        <f t="shared" si="5"/>
        <v>4.8389788086100217E-3</v>
      </c>
    </row>
    <row r="164" spans="1:8" ht="14.4">
      <c r="A164" s="7">
        <v>25385</v>
      </c>
      <c r="B164" s="11">
        <v>325.88</v>
      </c>
      <c r="C164">
        <f t="shared" si="6"/>
        <v>324.70916666666665</v>
      </c>
      <c r="G164">
        <f t="shared" si="4"/>
        <v>1.5400000000000205</v>
      </c>
      <c r="H164" s="16">
        <f t="shared" si="5"/>
        <v>4.7427056519809387E-3</v>
      </c>
    </row>
    <row r="165" spans="1:8" ht="14.4">
      <c r="A165" s="8">
        <v>25416</v>
      </c>
      <c r="B165" s="12">
        <v>323.66000000000003</v>
      </c>
      <c r="C165">
        <f t="shared" si="6"/>
        <v>324.84083333333336</v>
      </c>
      <c r="G165">
        <f t="shared" si="4"/>
        <v>1.5666666666667197</v>
      </c>
      <c r="H165" s="16">
        <f t="shared" si="5"/>
        <v>4.8228747925267591E-3</v>
      </c>
    </row>
    <row r="166" spans="1:8" ht="14.4">
      <c r="A166" s="7">
        <v>25447</v>
      </c>
      <c r="B166" s="11">
        <v>322.38</v>
      </c>
      <c r="C166">
        <f t="shared" si="6"/>
        <v>324.94916666666666</v>
      </c>
      <c r="G166">
        <f t="shared" si="4"/>
        <v>1.5300000000000296</v>
      </c>
      <c r="H166" s="16">
        <f t="shared" si="5"/>
        <v>4.7084287542411389E-3</v>
      </c>
    </row>
    <row r="167" spans="1:8" ht="14.4">
      <c r="A167" s="8">
        <v>25477</v>
      </c>
      <c r="B167" s="12">
        <v>321.77999999999997</v>
      </c>
      <c r="C167">
        <f t="shared" si="6"/>
        <v>325.07166666666666</v>
      </c>
      <c r="G167">
        <f t="shared" si="4"/>
        <v>1.5158333333333758</v>
      </c>
      <c r="H167" s="16">
        <f t="shared" si="5"/>
        <v>4.6630742964373266E-3</v>
      </c>
    </row>
    <row r="168" spans="1:8" ht="14.4">
      <c r="A168" s="7">
        <v>25508</v>
      </c>
      <c r="B168" s="11">
        <v>322.85000000000002</v>
      </c>
      <c r="C168">
        <f t="shared" si="6"/>
        <v>325.13</v>
      </c>
      <c r="G168">
        <f t="shared" si="4"/>
        <v>1.4233333333333462</v>
      </c>
      <c r="H168" s="16">
        <f t="shared" si="5"/>
        <v>4.3777360850531981E-3</v>
      </c>
    </row>
    <row r="169" spans="1:8" ht="14.4">
      <c r="A169" s="8">
        <v>25538</v>
      </c>
      <c r="B169" s="12">
        <v>324.11</v>
      </c>
      <c r="C169">
        <f t="shared" si="6"/>
        <v>325.20999999999998</v>
      </c>
      <c r="G169">
        <f t="shared" si="4"/>
        <v>1.3908333333333189</v>
      </c>
      <c r="H169" s="16">
        <f t="shared" si="5"/>
        <v>4.276723757981978E-3</v>
      </c>
    </row>
    <row r="170" spans="1:8" ht="14.4">
      <c r="A170" s="7">
        <v>25569</v>
      </c>
      <c r="B170" s="11">
        <v>325.06</v>
      </c>
      <c r="C170">
        <f t="shared" si="6"/>
        <v>325.24833333333333</v>
      </c>
      <c r="G170">
        <f t="shared" si="4"/>
        <v>1.2841666666666356</v>
      </c>
      <c r="H170" s="16">
        <f t="shared" si="5"/>
        <v>3.948265171740472E-3</v>
      </c>
    </row>
    <row r="171" spans="1:8" ht="14.4">
      <c r="A171" s="8">
        <v>25600</v>
      </c>
      <c r="B171" s="12">
        <v>325.99</v>
      </c>
      <c r="C171">
        <f t="shared" si="6"/>
        <v>325.33333333333331</v>
      </c>
      <c r="G171">
        <f t="shared" si="4"/>
        <v>1.2400000000000091</v>
      </c>
      <c r="H171" s="16">
        <f t="shared" si="5"/>
        <v>3.8114754098360938E-3</v>
      </c>
    </row>
    <row r="172" spans="1:8" ht="14.4">
      <c r="A172" s="7">
        <v>25628</v>
      </c>
      <c r="B172" s="11">
        <v>326.93</v>
      </c>
      <c r="C172">
        <f t="shared" si="6"/>
        <v>325.39333333333332</v>
      </c>
      <c r="G172">
        <f t="shared" si="4"/>
        <v>1.1291666666666629</v>
      </c>
      <c r="H172" s="16">
        <f t="shared" si="5"/>
        <v>3.4701591919522926E-3</v>
      </c>
    </row>
    <row r="173" spans="1:8" ht="14.4">
      <c r="A173" s="8">
        <v>25659</v>
      </c>
      <c r="B173" s="12">
        <v>328.13</v>
      </c>
      <c r="C173">
        <f t="shared" si="6"/>
        <v>325.5</v>
      </c>
      <c r="G173">
        <f t="shared" si="4"/>
        <v>1.1083333333333485</v>
      </c>
      <c r="H173" s="16">
        <f t="shared" si="5"/>
        <v>3.405017921147E-3</v>
      </c>
    </row>
    <row r="174" spans="1:8" ht="14.4">
      <c r="A174" s="7">
        <v>25689</v>
      </c>
      <c r="B174" s="11">
        <v>328.08</v>
      </c>
      <c r="C174">
        <f t="shared" si="6"/>
        <v>325.59666666666664</v>
      </c>
      <c r="G174">
        <f t="shared" ref="G174:G237" si="7">C174-C162</f>
        <v>1.0774999999999864</v>
      </c>
      <c r="H174" s="16">
        <f t="shared" ref="H174:H237" si="8">G174/C174</f>
        <v>3.309309063360558E-3</v>
      </c>
    </row>
    <row r="175" spans="1:8" ht="14.4">
      <c r="A175" s="8">
        <v>25720</v>
      </c>
      <c r="B175" s="12">
        <v>327.67</v>
      </c>
      <c r="C175">
        <f t="shared" si="6"/>
        <v>325.68166666666667</v>
      </c>
      <c r="G175">
        <f t="shared" si="7"/>
        <v>1.0608333333333348</v>
      </c>
      <c r="H175" s="16">
        <f t="shared" si="8"/>
        <v>3.2572706477183798E-3</v>
      </c>
    </row>
    <row r="176" spans="1:8" ht="14.4">
      <c r="A176" s="7">
        <v>25750</v>
      </c>
      <c r="B176" s="11">
        <v>326.33999999999997</v>
      </c>
      <c r="C176">
        <f t="shared" si="6"/>
        <v>325.77416666666664</v>
      </c>
      <c r="G176">
        <f t="shared" si="7"/>
        <v>1.0649999999999977</v>
      </c>
      <c r="H176" s="16">
        <f t="shared" si="8"/>
        <v>3.2691358277334181E-3</v>
      </c>
    </row>
    <row r="177" spans="1:8" ht="14.4">
      <c r="A177" s="8">
        <v>25781</v>
      </c>
      <c r="B177" s="12">
        <v>324.68</v>
      </c>
      <c r="C177">
        <f t="shared" si="6"/>
        <v>325.83250000000004</v>
      </c>
      <c r="G177">
        <f t="shared" si="7"/>
        <v>0.99166666666667425</v>
      </c>
      <c r="H177" s="16">
        <f t="shared" si="8"/>
        <v>3.0434860447213648E-3</v>
      </c>
    </row>
    <row r="178" spans="1:8" ht="14.4">
      <c r="A178" s="7">
        <v>25812</v>
      </c>
      <c r="B178" s="11">
        <v>323.10000000000002</v>
      </c>
      <c r="C178">
        <f t="shared" si="6"/>
        <v>325.8533333333333</v>
      </c>
      <c r="G178">
        <f t="shared" si="7"/>
        <v>0.90416666666664014</v>
      </c>
      <c r="H178" s="16">
        <f t="shared" si="8"/>
        <v>2.7747657432791038E-3</v>
      </c>
    </row>
    <row r="179" spans="1:8" ht="14.4">
      <c r="A179" s="8">
        <v>25842</v>
      </c>
      <c r="B179" s="12">
        <v>323.06</v>
      </c>
      <c r="C179">
        <f t="shared" si="6"/>
        <v>325.8241666666666</v>
      </c>
      <c r="G179">
        <f t="shared" si="7"/>
        <v>0.75249999999994088</v>
      </c>
      <c r="H179" s="16">
        <f t="shared" si="8"/>
        <v>2.3095278895312382E-3</v>
      </c>
    </row>
    <row r="180" spans="1:8" ht="14.4">
      <c r="A180" s="7">
        <v>25873</v>
      </c>
      <c r="B180" s="11">
        <v>324.01</v>
      </c>
      <c r="C180">
        <f t="shared" si="6"/>
        <v>325.89499999999992</v>
      </c>
      <c r="G180">
        <f t="shared" si="7"/>
        <v>0.76499999999992951</v>
      </c>
      <c r="H180" s="16">
        <f t="shared" si="8"/>
        <v>2.3473818254343567E-3</v>
      </c>
    </row>
    <row r="181" spans="1:8" ht="14.4">
      <c r="A181" s="8">
        <v>25903</v>
      </c>
      <c r="B181" s="12">
        <v>325.13</v>
      </c>
      <c r="C181">
        <f t="shared" si="6"/>
        <v>325.97000000000003</v>
      </c>
      <c r="G181">
        <f t="shared" si="7"/>
        <v>0.76000000000004775</v>
      </c>
      <c r="H181" s="16">
        <f t="shared" si="8"/>
        <v>2.3315028990399354E-3</v>
      </c>
    </row>
    <row r="182" spans="1:8" ht="14.4">
      <c r="A182" s="7">
        <v>25934</v>
      </c>
      <c r="B182" s="11">
        <v>326.17</v>
      </c>
      <c r="C182">
        <f t="shared" si="6"/>
        <v>326.05500000000001</v>
      </c>
      <c r="G182">
        <f t="shared" si="7"/>
        <v>0.80666666666667197</v>
      </c>
      <c r="H182" s="16">
        <f t="shared" si="8"/>
        <v>2.4740202317605066E-3</v>
      </c>
    </row>
    <row r="183" spans="1:8" ht="14.4">
      <c r="A183" s="8">
        <v>25965</v>
      </c>
      <c r="B183" s="12">
        <v>326.69</v>
      </c>
      <c r="C183">
        <f t="shared" si="6"/>
        <v>326.11750000000001</v>
      </c>
      <c r="G183">
        <f t="shared" si="7"/>
        <v>0.78416666666669244</v>
      </c>
      <c r="H183" s="16">
        <f t="shared" si="8"/>
        <v>2.4045525513555466E-3</v>
      </c>
    </row>
    <row r="184" spans="1:8" ht="14.4">
      <c r="A184" s="7">
        <v>25993</v>
      </c>
      <c r="B184" s="11">
        <v>327.18</v>
      </c>
      <c r="C184">
        <f t="shared" si="6"/>
        <v>326.13916666666665</v>
      </c>
      <c r="G184">
        <f t="shared" si="7"/>
        <v>0.74583333333333712</v>
      </c>
      <c r="H184" s="16">
        <f t="shared" si="8"/>
        <v>2.2868560711557301E-3</v>
      </c>
    </row>
    <row r="185" spans="1:8" ht="14.4">
      <c r="A185" s="8">
        <v>26024</v>
      </c>
      <c r="B185" s="12">
        <v>327.78</v>
      </c>
      <c r="C185">
        <f t="shared" si="6"/>
        <v>326.18083333333334</v>
      </c>
      <c r="G185">
        <f t="shared" si="7"/>
        <v>0.6808333333333394</v>
      </c>
      <c r="H185" s="16">
        <f t="shared" si="8"/>
        <v>2.0872879818710157E-3</v>
      </c>
    </row>
    <row r="186" spans="1:8" ht="14.4">
      <c r="A186" s="7">
        <v>26054</v>
      </c>
      <c r="B186" s="11">
        <v>328.93</v>
      </c>
      <c r="C186">
        <f t="shared" si="6"/>
        <v>326.24666666666673</v>
      </c>
      <c r="G186">
        <f t="shared" si="7"/>
        <v>0.65000000000009095</v>
      </c>
      <c r="H186" s="16">
        <f t="shared" si="8"/>
        <v>1.9923575208944892E-3</v>
      </c>
    </row>
    <row r="187" spans="1:8" ht="14.4">
      <c r="A187" s="8">
        <v>26085</v>
      </c>
      <c r="B187" s="12">
        <v>328.57</v>
      </c>
      <c r="C187">
        <f t="shared" si="6"/>
        <v>326.32</v>
      </c>
      <c r="G187">
        <f t="shared" si="7"/>
        <v>0.63833333333332121</v>
      </c>
      <c r="H187" s="16">
        <f t="shared" si="8"/>
        <v>1.9561575549562429E-3</v>
      </c>
    </row>
    <row r="188" spans="1:8" ht="14.4">
      <c r="A188" s="7">
        <v>26115</v>
      </c>
      <c r="B188" s="11">
        <v>327.36</v>
      </c>
      <c r="C188">
        <f t="shared" si="6"/>
        <v>326.37</v>
      </c>
      <c r="G188">
        <f t="shared" si="7"/>
        <v>0.59583333333335986</v>
      </c>
      <c r="H188" s="16">
        <f t="shared" si="8"/>
        <v>1.8256375688125743E-3</v>
      </c>
    </row>
    <row r="189" spans="1:8" ht="14.4">
      <c r="A189" s="8">
        <v>26146</v>
      </c>
      <c r="B189" s="12">
        <v>325.43</v>
      </c>
      <c r="C189">
        <f t="shared" si="6"/>
        <v>326.44833333333338</v>
      </c>
      <c r="G189">
        <f t="shared" si="7"/>
        <v>0.61583333333334167</v>
      </c>
      <c r="H189" s="16">
        <f t="shared" si="8"/>
        <v>1.8864649331951709E-3</v>
      </c>
    </row>
    <row r="190" spans="1:8" ht="14.4">
      <c r="A190" s="7">
        <v>26177</v>
      </c>
      <c r="B190" s="11">
        <v>323.36</v>
      </c>
      <c r="C190">
        <f t="shared" si="6"/>
        <v>326.49583333333334</v>
      </c>
      <c r="G190">
        <f t="shared" si="7"/>
        <v>0.64250000000004093</v>
      </c>
      <c r="H190" s="16">
        <f t="shared" si="8"/>
        <v>1.9678658482115623E-3</v>
      </c>
    </row>
    <row r="191" spans="1:8" ht="14.4">
      <c r="A191" s="8">
        <v>26207</v>
      </c>
      <c r="B191" s="12">
        <v>323.56</v>
      </c>
      <c r="C191">
        <f t="shared" si="6"/>
        <v>326.65750000000003</v>
      </c>
      <c r="G191">
        <f t="shared" si="7"/>
        <v>0.83333333333342807</v>
      </c>
      <c r="H191" s="16">
        <f t="shared" si="8"/>
        <v>2.551091994928719E-3</v>
      </c>
    </row>
    <row r="192" spans="1:8" ht="14.4">
      <c r="A192" s="7">
        <v>26238</v>
      </c>
      <c r="B192" s="11">
        <v>324.8</v>
      </c>
      <c r="C192">
        <f t="shared" si="6"/>
        <v>326.7525</v>
      </c>
      <c r="G192">
        <f t="shared" si="7"/>
        <v>0.85750000000007276</v>
      </c>
      <c r="H192" s="16">
        <f t="shared" si="8"/>
        <v>2.6243104490403985E-3</v>
      </c>
    </row>
    <row r="193" spans="1:8" ht="14.4">
      <c r="A193" s="8">
        <v>26268</v>
      </c>
      <c r="B193" s="12">
        <v>326.01</v>
      </c>
      <c r="C193">
        <f t="shared" si="6"/>
        <v>326.79583333333341</v>
      </c>
      <c r="G193">
        <f t="shared" si="7"/>
        <v>0.82583333333337805</v>
      </c>
      <c r="H193" s="16">
        <f t="shared" si="8"/>
        <v>2.5270620035446529E-3</v>
      </c>
    </row>
    <row r="194" spans="1:8" ht="14.4">
      <c r="A194" s="7">
        <v>26299</v>
      </c>
      <c r="B194" s="11">
        <v>326.77</v>
      </c>
      <c r="C194">
        <f t="shared" si="6"/>
        <v>326.85250000000002</v>
      </c>
      <c r="G194">
        <f t="shared" si="7"/>
        <v>0.79750000000001364</v>
      </c>
      <c r="H194" s="16">
        <f t="shared" si="8"/>
        <v>2.4399385043712796E-3</v>
      </c>
    </row>
    <row r="195" spans="1:8" ht="14.4">
      <c r="A195" s="8">
        <v>26330</v>
      </c>
      <c r="B195" s="12">
        <v>327.63</v>
      </c>
      <c r="C195">
        <f t="shared" si="6"/>
        <v>326.92666666666673</v>
      </c>
      <c r="G195">
        <f t="shared" si="7"/>
        <v>0.80916666666672654</v>
      </c>
      <c r="H195" s="16">
        <f t="shared" si="8"/>
        <v>2.4750708619671884E-3</v>
      </c>
    </row>
    <row r="196" spans="1:8" ht="14.4">
      <c r="A196" s="7">
        <v>26359</v>
      </c>
      <c r="B196" s="11">
        <v>327.75</v>
      </c>
      <c r="C196">
        <f t="shared" si="6"/>
        <v>327.05</v>
      </c>
      <c r="G196">
        <f t="shared" si="7"/>
        <v>0.91083333333335759</v>
      </c>
      <c r="H196" s="16">
        <f t="shared" si="8"/>
        <v>2.7849971971666645E-3</v>
      </c>
    </row>
    <row r="197" spans="1:8" ht="14.4">
      <c r="A197" s="8">
        <v>26390</v>
      </c>
      <c r="B197" s="12">
        <v>329.72</v>
      </c>
      <c r="C197">
        <f t="shared" si="6"/>
        <v>327.18666666666667</v>
      </c>
      <c r="G197">
        <f t="shared" si="7"/>
        <v>1.005833333333328</v>
      </c>
      <c r="H197" s="16">
        <f t="shared" si="8"/>
        <v>3.0741880272219572E-3</v>
      </c>
    </row>
    <row r="198" spans="1:8" ht="14.4">
      <c r="A198" s="7">
        <v>26420</v>
      </c>
      <c r="B198" s="11">
        <v>330.07</v>
      </c>
      <c r="C198">
        <f t="shared" si="6"/>
        <v>327.32833333333332</v>
      </c>
      <c r="G198">
        <f t="shared" si="7"/>
        <v>1.0816666666665924</v>
      </c>
      <c r="H198" s="16">
        <f t="shared" si="8"/>
        <v>3.3045311282756634E-3</v>
      </c>
    </row>
    <row r="199" spans="1:8" ht="14.4">
      <c r="A199" s="8">
        <v>26451</v>
      </c>
      <c r="B199" s="12">
        <v>329.09</v>
      </c>
      <c r="C199">
        <f t="shared" si="6"/>
        <v>327.45666666666665</v>
      </c>
      <c r="G199">
        <f t="shared" si="7"/>
        <v>1.1366666666666561</v>
      </c>
      <c r="H199" s="16">
        <f t="shared" si="8"/>
        <v>3.4711972067550602E-3</v>
      </c>
    </row>
    <row r="200" spans="1:8" ht="14.4">
      <c r="A200" s="7">
        <v>26481</v>
      </c>
      <c r="B200" s="11">
        <v>328.04</v>
      </c>
      <c r="C200">
        <f t="shared" si="6"/>
        <v>327.60500000000002</v>
      </c>
      <c r="G200">
        <f t="shared" si="7"/>
        <v>1.2350000000000136</v>
      </c>
      <c r="H200" s="16">
        <f t="shared" si="8"/>
        <v>3.7697837334595432E-3</v>
      </c>
    </row>
    <row r="201" spans="1:8" ht="14.4">
      <c r="A201" s="8">
        <v>26512</v>
      </c>
      <c r="B201" s="12">
        <v>326.32</v>
      </c>
      <c r="C201">
        <f t="shared" si="6"/>
        <v>327.76666666666671</v>
      </c>
      <c r="G201">
        <f t="shared" si="7"/>
        <v>1.318333333333328</v>
      </c>
      <c r="H201" s="16">
        <f t="shared" si="8"/>
        <v>4.0221702430590697E-3</v>
      </c>
    </row>
    <row r="202" spans="1:8" ht="14.4">
      <c r="A202" s="7">
        <v>26543</v>
      </c>
      <c r="B202" s="11">
        <v>324.83999999999997</v>
      </c>
      <c r="C202">
        <f t="shared" si="6"/>
        <v>327.97916666666669</v>
      </c>
      <c r="G202">
        <f t="shared" si="7"/>
        <v>1.4833333333333485</v>
      </c>
      <c r="H202" s="16">
        <f t="shared" si="8"/>
        <v>4.522644985072777E-3</v>
      </c>
    </row>
    <row r="203" spans="1:8" ht="14.4">
      <c r="A203" s="8">
        <v>26573</v>
      </c>
      <c r="B203" s="12">
        <v>325.2</v>
      </c>
      <c r="C203">
        <f t="shared" si="6"/>
        <v>328.12750000000005</v>
      </c>
      <c r="G203">
        <f t="shared" si="7"/>
        <v>1.4700000000000273</v>
      </c>
      <c r="H203" s="16">
        <f t="shared" si="8"/>
        <v>4.4799658669268105E-3</v>
      </c>
    </row>
    <row r="204" spans="1:8" ht="14.4">
      <c r="A204" s="7">
        <v>26604</v>
      </c>
      <c r="B204" s="11">
        <v>326.5</v>
      </c>
      <c r="C204">
        <f t="shared" si="6"/>
        <v>328.32833333333338</v>
      </c>
      <c r="G204">
        <f t="shared" si="7"/>
        <v>1.5758333333333781</v>
      </c>
      <c r="H204" s="16">
        <f t="shared" si="8"/>
        <v>4.7995654756165154E-3</v>
      </c>
    </row>
    <row r="205" spans="1:8" ht="14.4">
      <c r="A205" s="8">
        <v>26634</v>
      </c>
      <c r="B205" s="12">
        <v>327.55</v>
      </c>
      <c r="C205">
        <f t="shared" si="6"/>
        <v>328.57666666666671</v>
      </c>
      <c r="G205">
        <f t="shared" si="7"/>
        <v>1.7808333333333053</v>
      </c>
      <c r="H205" s="16">
        <f t="shared" si="8"/>
        <v>5.4198411329673592E-3</v>
      </c>
    </row>
    <row r="206" spans="1:8" ht="14.4">
      <c r="A206" s="7">
        <v>26665</v>
      </c>
      <c r="B206" s="11">
        <v>328.55</v>
      </c>
      <c r="C206">
        <f t="shared" si="6"/>
        <v>328.8125</v>
      </c>
      <c r="G206">
        <f t="shared" si="7"/>
        <v>1.9599999999999795</v>
      </c>
      <c r="H206" s="16">
        <f t="shared" si="8"/>
        <v>5.9608439460178053E-3</v>
      </c>
    </row>
    <row r="207" spans="1:8" ht="14.4">
      <c r="A207" s="8">
        <v>26696</v>
      </c>
      <c r="B207" s="12">
        <v>329.57</v>
      </c>
      <c r="C207">
        <f t="shared" si="6"/>
        <v>329.06166666666667</v>
      </c>
      <c r="G207">
        <f t="shared" si="7"/>
        <v>2.1349999999999341</v>
      </c>
      <c r="H207" s="16">
        <f t="shared" si="8"/>
        <v>6.4881455856802949E-3</v>
      </c>
    </row>
    <row r="208" spans="1:8" ht="14.4">
      <c r="A208" s="7">
        <v>26724</v>
      </c>
      <c r="B208" s="11">
        <v>330.3</v>
      </c>
      <c r="C208">
        <f t="shared" si="6"/>
        <v>329.28500000000003</v>
      </c>
      <c r="G208">
        <f t="shared" si="7"/>
        <v>2.2350000000000136</v>
      </c>
      <c r="H208" s="16">
        <f t="shared" si="8"/>
        <v>6.7874333783804709E-3</v>
      </c>
    </row>
    <row r="209" spans="1:8" ht="14.4">
      <c r="A209" s="8">
        <v>26755</v>
      </c>
      <c r="B209" s="12">
        <v>331.5</v>
      </c>
      <c r="C209">
        <f t="shared" si="6"/>
        <v>329.45083333333332</v>
      </c>
      <c r="G209">
        <f t="shared" si="7"/>
        <v>2.2641666666666538</v>
      </c>
      <c r="H209" s="16">
        <f t="shared" si="8"/>
        <v>6.872548002863312E-3</v>
      </c>
    </row>
    <row r="210" spans="1:8" ht="14.4">
      <c r="A210" s="7">
        <v>26785</v>
      </c>
      <c r="B210" s="11">
        <v>332.48</v>
      </c>
      <c r="C210">
        <f t="shared" si="6"/>
        <v>329.59</v>
      </c>
      <c r="G210">
        <f t="shared" si="7"/>
        <v>2.2616666666666561</v>
      </c>
      <c r="H210" s="16">
        <f t="shared" si="8"/>
        <v>6.8620609444056437E-3</v>
      </c>
    </row>
    <row r="211" spans="1:8" ht="14.4">
      <c r="A211" s="8">
        <v>26816</v>
      </c>
      <c r="B211" s="12">
        <v>332.07</v>
      </c>
      <c r="C211">
        <f t="shared" si="6"/>
        <v>329.68166666666667</v>
      </c>
      <c r="G211">
        <f t="shared" si="7"/>
        <v>2.2250000000000227</v>
      </c>
      <c r="H211" s="16">
        <f t="shared" si="8"/>
        <v>6.7489345783054034E-3</v>
      </c>
    </row>
    <row r="212" spans="1:8" ht="14.4">
      <c r="A212" s="7">
        <v>26846</v>
      </c>
      <c r="B212" s="11">
        <v>330.87</v>
      </c>
      <c r="C212">
        <f t="shared" si="6"/>
        <v>329.74916666666667</v>
      </c>
      <c r="G212">
        <f t="shared" si="7"/>
        <v>2.1441666666666492</v>
      </c>
      <c r="H212" s="16">
        <f t="shared" si="8"/>
        <v>6.502417241387972E-3</v>
      </c>
    </row>
    <row r="213" spans="1:8" ht="14.4">
      <c r="A213" s="8">
        <v>26877</v>
      </c>
      <c r="B213" s="12">
        <v>329.31</v>
      </c>
      <c r="C213">
        <f t="shared" si="6"/>
        <v>329.84416666666669</v>
      </c>
      <c r="G213">
        <f t="shared" si="7"/>
        <v>2.0774999999999864</v>
      </c>
      <c r="H213" s="16">
        <f t="shared" si="8"/>
        <v>6.2984288035006011E-3</v>
      </c>
    </row>
    <row r="214" spans="1:8" ht="14.4">
      <c r="A214" s="7">
        <v>26908</v>
      </c>
      <c r="B214" s="11">
        <v>327.52</v>
      </c>
      <c r="C214">
        <f t="shared" si="6"/>
        <v>329.94333333333338</v>
      </c>
      <c r="G214">
        <f t="shared" si="7"/>
        <v>1.9641666666666993</v>
      </c>
      <c r="H214" s="16">
        <f t="shared" si="8"/>
        <v>5.9530424416314887E-3</v>
      </c>
    </row>
    <row r="215" spans="1:8" ht="14.4">
      <c r="A215" s="8">
        <v>26938</v>
      </c>
      <c r="B215" s="12">
        <v>327.19</v>
      </c>
      <c r="C215">
        <f t="shared" si="6"/>
        <v>330.03916666666674</v>
      </c>
      <c r="G215">
        <f t="shared" si="7"/>
        <v>1.9116666666666902</v>
      </c>
      <c r="H215" s="16">
        <f t="shared" si="8"/>
        <v>5.7922418298838969E-3</v>
      </c>
    </row>
    <row r="216" spans="1:8" ht="14.4">
      <c r="A216" s="7">
        <v>26969</v>
      </c>
      <c r="B216" s="11">
        <v>328.17</v>
      </c>
      <c r="C216">
        <f t="shared" si="6"/>
        <v>330.09833333333336</v>
      </c>
      <c r="G216">
        <f t="shared" si="7"/>
        <v>1.7699999999999818</v>
      </c>
      <c r="H216" s="16">
        <f t="shared" si="8"/>
        <v>5.3620385844621501E-3</v>
      </c>
    </row>
    <row r="217" spans="1:8" ht="14.4">
      <c r="A217" s="8">
        <v>26999</v>
      </c>
      <c r="B217" s="12">
        <v>328.65</v>
      </c>
      <c r="C217">
        <f t="shared" si="6"/>
        <v>330.10916666666668</v>
      </c>
      <c r="G217">
        <f t="shared" si="7"/>
        <v>1.5324999999999704</v>
      </c>
      <c r="H217" s="16">
        <f t="shared" si="8"/>
        <v>4.6424036492977439E-3</v>
      </c>
    </row>
    <row r="218" spans="1:8" ht="14.4">
      <c r="A218" s="7">
        <v>27030</v>
      </c>
      <c r="B218" s="11">
        <v>329.36</v>
      </c>
      <c r="C218">
        <f t="shared" si="6"/>
        <v>330.12583333333339</v>
      </c>
      <c r="G218">
        <f t="shared" si="7"/>
        <v>1.3133333333333894</v>
      </c>
      <c r="H218" s="16">
        <f t="shared" si="8"/>
        <v>3.9782810090093603E-3</v>
      </c>
    </row>
    <row r="219" spans="1:8" ht="14.4">
      <c r="A219" s="8">
        <v>27061</v>
      </c>
      <c r="B219" s="12">
        <v>330.71</v>
      </c>
      <c r="C219">
        <f t="shared" si="6"/>
        <v>330.11250000000001</v>
      </c>
      <c r="G219">
        <f t="shared" si="7"/>
        <v>1.0508333333333439</v>
      </c>
      <c r="H219" s="16">
        <f t="shared" si="8"/>
        <v>3.183258232673237E-3</v>
      </c>
    </row>
    <row r="220" spans="1:8" ht="14.4">
      <c r="A220" s="7">
        <v>27089</v>
      </c>
      <c r="B220" s="11">
        <v>331.49</v>
      </c>
      <c r="C220">
        <f t="shared" si="6"/>
        <v>330.09666666666664</v>
      </c>
      <c r="G220">
        <f t="shared" si="7"/>
        <v>0.81166666666661058</v>
      </c>
      <c r="H220" s="16">
        <f t="shared" si="8"/>
        <v>2.4588756828806024E-3</v>
      </c>
    </row>
    <row r="221" spans="1:8" ht="14.4">
      <c r="A221" s="8">
        <v>27120</v>
      </c>
      <c r="B221" s="12">
        <v>332.65</v>
      </c>
      <c r="C221">
        <f t="shared" si="6"/>
        <v>330.10416666666669</v>
      </c>
      <c r="G221">
        <f t="shared" si="7"/>
        <v>0.65333333333336441</v>
      </c>
      <c r="H221" s="16">
        <f t="shared" si="8"/>
        <v>1.9791732407700531E-3</v>
      </c>
    </row>
    <row r="222" spans="1:8" ht="14.4">
      <c r="A222" s="7">
        <v>27150</v>
      </c>
      <c r="B222" s="11">
        <v>333.19</v>
      </c>
      <c r="C222">
        <f t="shared" si="6"/>
        <v>330.11583333333334</v>
      </c>
      <c r="G222">
        <f t="shared" si="7"/>
        <v>0.52583333333336668</v>
      </c>
      <c r="H222" s="16">
        <f t="shared" si="8"/>
        <v>1.5928752281397186E-3</v>
      </c>
    </row>
    <row r="223" spans="1:8" ht="14.4">
      <c r="A223" s="8">
        <v>27181</v>
      </c>
      <c r="B223" s="12">
        <v>332.2</v>
      </c>
      <c r="C223">
        <f t="shared" si="6"/>
        <v>330.19333333333333</v>
      </c>
      <c r="G223">
        <f t="shared" si="7"/>
        <v>0.51166666666665606</v>
      </c>
      <c r="H223" s="16">
        <f t="shared" si="8"/>
        <v>1.5495972056774497E-3</v>
      </c>
    </row>
    <row r="224" spans="1:8" ht="14.4">
      <c r="A224" s="7">
        <v>27211</v>
      </c>
      <c r="B224" s="11">
        <v>331.07</v>
      </c>
      <c r="C224">
        <f t="shared" si="6"/>
        <v>330.30749999999995</v>
      </c>
      <c r="G224">
        <f t="shared" si="7"/>
        <v>0.55833333333328028</v>
      </c>
      <c r="H224" s="16">
        <f t="shared" si="8"/>
        <v>1.6903440985544694E-3</v>
      </c>
    </row>
    <row r="225" spans="1:8" ht="14.4">
      <c r="A225" s="8">
        <v>27242</v>
      </c>
      <c r="B225" s="12">
        <v>329.15</v>
      </c>
      <c r="C225">
        <f t="shared" si="6"/>
        <v>330.36999999999995</v>
      </c>
      <c r="G225">
        <f t="shared" si="7"/>
        <v>0.52583333333325299</v>
      </c>
      <c r="H225" s="16">
        <f t="shared" si="8"/>
        <v>1.591649766423262E-3</v>
      </c>
    </row>
    <row r="226" spans="1:8" ht="14.4">
      <c r="A226" s="7">
        <v>27273</v>
      </c>
      <c r="B226" s="11">
        <v>327.33</v>
      </c>
      <c r="C226">
        <f t="shared" ref="C226:C289" si="9">SUM(B221:B232)/12</f>
        <v>330.40749999999997</v>
      </c>
      <c r="G226">
        <f t="shared" si="7"/>
        <v>0.46416666666658557</v>
      </c>
      <c r="H226" s="16">
        <f t="shared" si="8"/>
        <v>1.4048309032530606E-3</v>
      </c>
    </row>
    <row r="227" spans="1:8" ht="14.4">
      <c r="A227" s="8">
        <v>27303</v>
      </c>
      <c r="B227" s="12">
        <v>327.27999999999997</v>
      </c>
      <c r="C227">
        <f t="shared" si="9"/>
        <v>330.44583333333338</v>
      </c>
      <c r="G227">
        <f t="shared" si="7"/>
        <v>0.40666666666663787</v>
      </c>
      <c r="H227" s="16">
        <f t="shared" si="8"/>
        <v>1.2306605974251085E-3</v>
      </c>
    </row>
    <row r="228" spans="1:8" ht="14.4">
      <c r="A228" s="7">
        <v>27334</v>
      </c>
      <c r="B228" s="11">
        <v>328.31</v>
      </c>
      <c r="C228">
        <f t="shared" si="9"/>
        <v>330.50916666666666</v>
      </c>
      <c r="G228">
        <f t="shared" si="7"/>
        <v>0.41083333333330074</v>
      </c>
      <c r="H228" s="16">
        <f t="shared" si="8"/>
        <v>1.2430315851047018E-3</v>
      </c>
    </row>
    <row r="229" spans="1:8" ht="14.4">
      <c r="A229" s="8">
        <v>27364</v>
      </c>
      <c r="B229" s="12">
        <v>329.58</v>
      </c>
      <c r="C229">
        <f t="shared" si="9"/>
        <v>330.61083333333335</v>
      </c>
      <c r="G229">
        <f t="shared" si="7"/>
        <v>0.50166666666666515</v>
      </c>
      <c r="H229" s="16">
        <f t="shared" si="8"/>
        <v>1.5173933098582627E-3</v>
      </c>
    </row>
    <row r="230" spans="1:8" ht="14.4">
      <c r="A230" s="7">
        <v>27395</v>
      </c>
      <c r="B230" s="13">
        <v>330.73</v>
      </c>
      <c r="C230">
        <f t="shared" si="9"/>
        <v>330.68583333333328</v>
      </c>
      <c r="G230">
        <f t="shared" si="7"/>
        <v>0.55999999999988859</v>
      </c>
      <c r="H230" s="16">
        <f t="shared" si="8"/>
        <v>1.6934502284390431E-3</v>
      </c>
    </row>
    <row r="231" spans="1:8" ht="14.4">
      <c r="A231" s="8">
        <v>27426</v>
      </c>
      <c r="B231" s="14">
        <v>331.46</v>
      </c>
      <c r="C231">
        <f t="shared" si="9"/>
        <v>330.7525</v>
      </c>
      <c r="G231">
        <f t="shared" si="7"/>
        <v>0.63999999999998636</v>
      </c>
      <c r="H231" s="16">
        <f t="shared" si="8"/>
        <v>1.9349815949992407E-3</v>
      </c>
    </row>
    <row r="232" spans="1:8" ht="14.4">
      <c r="A232" s="7">
        <v>27454</v>
      </c>
      <c r="B232" s="13">
        <v>331.94</v>
      </c>
      <c r="C232">
        <f t="shared" si="9"/>
        <v>330.84916666666663</v>
      </c>
      <c r="G232">
        <f t="shared" si="7"/>
        <v>0.75249999999999773</v>
      </c>
      <c r="H232" s="16">
        <f t="shared" si="8"/>
        <v>2.2744503411675446E-3</v>
      </c>
    </row>
    <row r="233" spans="1:8" ht="14.4">
      <c r="A233" s="8">
        <v>27485</v>
      </c>
      <c r="B233" s="14">
        <v>333.11</v>
      </c>
      <c r="C233">
        <f t="shared" si="9"/>
        <v>330.93916666666667</v>
      </c>
      <c r="G233">
        <f t="shared" si="7"/>
        <v>0.83499999999997954</v>
      </c>
      <c r="H233" s="16">
        <f t="shared" si="8"/>
        <v>2.5231223261072038E-3</v>
      </c>
    </row>
    <row r="234" spans="1:8" ht="14.4">
      <c r="A234" s="7">
        <v>27515</v>
      </c>
      <c r="B234" s="13">
        <v>333.95</v>
      </c>
      <c r="C234">
        <f t="shared" si="9"/>
        <v>331.02833333333331</v>
      </c>
      <c r="G234">
        <f t="shared" si="7"/>
        <v>0.91249999999996589</v>
      </c>
      <c r="H234" s="16">
        <f t="shared" si="8"/>
        <v>2.7565616236272807E-3</v>
      </c>
    </row>
    <row r="235" spans="1:8" ht="14.4">
      <c r="A235" s="8">
        <v>27546</v>
      </c>
      <c r="B235" s="14">
        <v>333.42</v>
      </c>
      <c r="C235">
        <f t="shared" si="9"/>
        <v>331.12666666666672</v>
      </c>
      <c r="G235">
        <f t="shared" si="7"/>
        <v>0.93333333333339397</v>
      </c>
      <c r="H235" s="16">
        <f t="shared" si="8"/>
        <v>2.8186595260627167E-3</v>
      </c>
    </row>
    <row r="236" spans="1:8" ht="14.4">
      <c r="A236" s="7">
        <v>27576</v>
      </c>
      <c r="B236" s="13">
        <v>331.97</v>
      </c>
      <c r="C236">
        <f t="shared" si="9"/>
        <v>331.19583333333333</v>
      </c>
      <c r="G236">
        <f t="shared" si="7"/>
        <v>0.88833333333337805</v>
      </c>
      <c r="H236" s="16">
        <f t="shared" si="8"/>
        <v>2.6821996049669851E-3</v>
      </c>
    </row>
    <row r="237" spans="1:8" ht="14.4">
      <c r="A237" s="8">
        <v>27607</v>
      </c>
      <c r="B237" s="14">
        <v>329.95</v>
      </c>
      <c r="C237">
        <f t="shared" si="9"/>
        <v>331.30250000000001</v>
      </c>
      <c r="G237">
        <f t="shared" si="7"/>
        <v>0.93250000000006139</v>
      </c>
      <c r="H237" s="16">
        <f t="shared" si="8"/>
        <v>2.8146482444293699E-3</v>
      </c>
    </row>
    <row r="238" spans="1:8" ht="14.4">
      <c r="A238" s="7">
        <v>27638</v>
      </c>
      <c r="B238" s="13">
        <v>328.49</v>
      </c>
      <c r="C238">
        <f t="shared" si="9"/>
        <v>331.42083333333341</v>
      </c>
      <c r="G238">
        <f t="shared" ref="G238:G301" si="10">C238-C226</f>
        <v>1.0133333333334349</v>
      </c>
      <c r="H238" s="16">
        <f t="shared" ref="H238:H301" si="11">G238/C238</f>
        <v>3.057542650960188E-3</v>
      </c>
    </row>
    <row r="239" spans="1:8" ht="14.4">
      <c r="A239" s="8">
        <v>27668</v>
      </c>
      <c r="B239" s="14">
        <v>328.36</v>
      </c>
      <c r="C239">
        <f t="shared" si="9"/>
        <v>331.55666666666667</v>
      </c>
      <c r="G239">
        <f t="shared" si="10"/>
        <v>1.1108333333332894</v>
      </c>
      <c r="H239" s="16">
        <f t="shared" si="11"/>
        <v>3.3503574049683492E-3</v>
      </c>
    </row>
    <row r="240" spans="1:8" ht="14.4">
      <c r="A240" s="7">
        <v>27699</v>
      </c>
      <c r="B240" s="13">
        <v>329.38</v>
      </c>
      <c r="C240">
        <f t="shared" si="9"/>
        <v>331.62083333333339</v>
      </c>
      <c r="G240">
        <f t="shared" si="10"/>
        <v>1.1116666666667356</v>
      </c>
      <c r="H240" s="16">
        <f t="shared" si="11"/>
        <v>3.3522220407344798E-3</v>
      </c>
    </row>
    <row r="241" spans="1:8" ht="14.4">
      <c r="A241" s="8">
        <v>27729</v>
      </c>
      <c r="B241" s="14">
        <v>330.76</v>
      </c>
      <c r="C241">
        <f t="shared" si="9"/>
        <v>331.66666666666674</v>
      </c>
      <c r="G241">
        <f t="shared" si="10"/>
        <v>1.0558333333333962</v>
      </c>
      <c r="H241" s="16">
        <f t="shared" si="11"/>
        <v>3.1834170854273245E-3</v>
      </c>
    </row>
    <row r="242" spans="1:8" ht="14.4">
      <c r="A242" s="7">
        <v>27760</v>
      </c>
      <c r="B242" s="13">
        <v>331.56</v>
      </c>
      <c r="C242">
        <f t="shared" si="9"/>
        <v>331.75916666666672</v>
      </c>
      <c r="G242">
        <f t="shared" si="10"/>
        <v>1.0733333333334372</v>
      </c>
      <c r="H242" s="16">
        <f t="shared" si="11"/>
        <v>3.2352786032039415E-3</v>
      </c>
    </row>
    <row r="243" spans="1:8" ht="14.4">
      <c r="A243" s="8">
        <v>27791</v>
      </c>
      <c r="B243" s="14">
        <v>332.74</v>
      </c>
      <c r="C243">
        <f t="shared" si="9"/>
        <v>331.82000000000005</v>
      </c>
      <c r="G243">
        <f t="shared" si="10"/>
        <v>1.0675000000000523</v>
      </c>
      <c r="H243" s="16">
        <f t="shared" si="11"/>
        <v>3.2171056596951727E-3</v>
      </c>
    </row>
    <row r="244" spans="1:8" ht="14.4">
      <c r="A244" s="7">
        <v>27820</v>
      </c>
      <c r="B244" s="13">
        <v>333.36</v>
      </c>
      <c r="C244">
        <f t="shared" si="9"/>
        <v>331.85916666666668</v>
      </c>
      <c r="G244">
        <f t="shared" si="10"/>
        <v>1.0100000000000477</v>
      </c>
      <c r="H244" s="16">
        <f t="shared" si="11"/>
        <v>3.0434597005257183E-3</v>
      </c>
    </row>
    <row r="245" spans="1:8" ht="14.4">
      <c r="A245" s="8">
        <v>27851</v>
      </c>
      <c r="B245" s="14">
        <v>334.74</v>
      </c>
      <c r="C245">
        <f t="shared" si="9"/>
        <v>331.88916666666665</v>
      </c>
      <c r="G245">
        <f t="shared" si="10"/>
        <v>0.94999999999998863</v>
      </c>
      <c r="H245" s="16">
        <f t="shared" si="11"/>
        <v>2.8624013538655888E-3</v>
      </c>
    </row>
    <row r="246" spans="1:8" ht="14.4">
      <c r="A246" s="7">
        <v>27881</v>
      </c>
      <c r="B246" s="13">
        <v>334.72</v>
      </c>
      <c r="C246">
        <f t="shared" si="9"/>
        <v>331.95416666666665</v>
      </c>
      <c r="G246">
        <f t="shared" si="10"/>
        <v>0.92583333333334394</v>
      </c>
      <c r="H246" s="16">
        <f t="shared" si="11"/>
        <v>2.7890396515583547E-3</v>
      </c>
    </row>
    <row r="247" spans="1:8" ht="14.4">
      <c r="A247" s="8">
        <v>27912</v>
      </c>
      <c r="B247" s="14">
        <v>333.97</v>
      </c>
      <c r="C247">
        <f t="shared" si="9"/>
        <v>332.02583333333331</v>
      </c>
      <c r="G247">
        <f t="shared" si="10"/>
        <v>0.89916666666658784</v>
      </c>
      <c r="H247" s="16">
        <f t="shared" si="11"/>
        <v>2.7081226109411803E-3</v>
      </c>
    </row>
    <row r="248" spans="1:8" ht="14.4">
      <c r="A248" s="7">
        <v>27942</v>
      </c>
      <c r="B248" s="13">
        <v>333.08</v>
      </c>
      <c r="C248">
        <f t="shared" si="9"/>
        <v>332.11916666666667</v>
      </c>
      <c r="G248">
        <f t="shared" si="10"/>
        <v>0.92333333333334622</v>
      </c>
      <c r="H248" s="16">
        <f t="shared" si="11"/>
        <v>2.7801266111812666E-3</v>
      </c>
    </row>
    <row r="249" spans="1:8" ht="14.4">
      <c r="A249" s="8">
        <v>27973</v>
      </c>
      <c r="B249" s="14">
        <v>330.68</v>
      </c>
      <c r="C249">
        <f t="shared" si="9"/>
        <v>332.15499999999992</v>
      </c>
      <c r="G249">
        <f t="shared" si="10"/>
        <v>0.85249999999990678</v>
      </c>
      <c r="H249" s="16">
        <f t="shared" si="11"/>
        <v>2.5665728349713447E-3</v>
      </c>
    </row>
    <row r="250" spans="1:8" ht="14.4">
      <c r="A250" s="7">
        <v>28004</v>
      </c>
      <c r="B250" s="13">
        <v>328.96</v>
      </c>
      <c r="C250">
        <f t="shared" si="9"/>
        <v>332.2883333333333</v>
      </c>
      <c r="G250">
        <f t="shared" si="10"/>
        <v>0.86749999999989313</v>
      </c>
      <c r="H250" s="16">
        <f t="shared" si="11"/>
        <v>2.6106844958943085E-3</v>
      </c>
    </row>
    <row r="251" spans="1:8" ht="14.4">
      <c r="A251" s="8">
        <v>28034</v>
      </c>
      <c r="B251" s="14">
        <v>328.72</v>
      </c>
      <c r="C251">
        <f t="shared" si="9"/>
        <v>332.40499999999997</v>
      </c>
      <c r="G251">
        <f t="shared" si="10"/>
        <v>0.84833333333330074</v>
      </c>
      <c r="H251" s="16">
        <f t="shared" si="11"/>
        <v>2.5521076197208251E-3</v>
      </c>
    </row>
    <row r="252" spans="1:8" ht="14.4">
      <c r="A252" s="7">
        <v>28065</v>
      </c>
      <c r="B252" s="13">
        <v>330.16</v>
      </c>
      <c r="C252">
        <f t="shared" si="9"/>
        <v>332.58916666666664</v>
      </c>
      <c r="G252">
        <f t="shared" si="10"/>
        <v>0.96833333333324845</v>
      </c>
      <c r="H252" s="16">
        <f t="shared" si="11"/>
        <v>2.911499923579136E-3</v>
      </c>
    </row>
    <row r="253" spans="1:8" ht="14.4">
      <c r="A253" s="8">
        <v>28095</v>
      </c>
      <c r="B253" s="14">
        <v>331.62</v>
      </c>
      <c r="C253">
        <f t="shared" si="9"/>
        <v>332.77249999999998</v>
      </c>
      <c r="G253">
        <f t="shared" si="10"/>
        <v>1.1058333333332371</v>
      </c>
      <c r="H253" s="16">
        <f t="shared" si="11"/>
        <v>3.3230911007767682E-3</v>
      </c>
    </row>
    <row r="254" spans="1:8" ht="14.4">
      <c r="A254" s="7">
        <v>28126</v>
      </c>
      <c r="B254" s="13">
        <v>332.68</v>
      </c>
      <c r="C254">
        <f t="shared" si="9"/>
        <v>332.92333333333329</v>
      </c>
      <c r="G254">
        <f t="shared" si="10"/>
        <v>1.1641666666665742</v>
      </c>
      <c r="H254" s="16">
        <f t="shared" si="11"/>
        <v>3.4968010653100546E-3</v>
      </c>
    </row>
    <row r="255" spans="1:8" ht="14.4">
      <c r="A255" s="8">
        <v>28157</v>
      </c>
      <c r="B255" s="14">
        <v>333.17</v>
      </c>
      <c r="C255">
        <f t="shared" si="9"/>
        <v>333.08</v>
      </c>
      <c r="G255">
        <f t="shared" si="10"/>
        <v>1.2599999999999341</v>
      </c>
      <c r="H255" s="16">
        <f t="shared" si="11"/>
        <v>3.7828749849883937E-3</v>
      </c>
    </row>
    <row r="256" spans="1:8" ht="14.4">
      <c r="A256" s="7">
        <v>28185</v>
      </c>
      <c r="B256" s="13">
        <v>334.96</v>
      </c>
      <c r="C256">
        <f t="shared" si="9"/>
        <v>333.27416666666664</v>
      </c>
      <c r="G256">
        <f t="shared" si="10"/>
        <v>1.4149999999999636</v>
      </c>
      <c r="H256" s="16">
        <f t="shared" si="11"/>
        <v>4.2457536212676663E-3</v>
      </c>
    </row>
    <row r="257" spans="1:8" ht="14.4">
      <c r="A257" s="8">
        <v>28216</v>
      </c>
      <c r="B257" s="14">
        <v>336.14</v>
      </c>
      <c r="C257">
        <f t="shared" si="9"/>
        <v>333.48749999999995</v>
      </c>
      <c r="G257">
        <f t="shared" si="10"/>
        <v>1.5983333333333007</v>
      </c>
      <c r="H257" s="16">
        <f t="shared" si="11"/>
        <v>4.7927833377062138E-3</v>
      </c>
    </row>
    <row r="258" spans="1:8" ht="14.4">
      <c r="A258" s="7">
        <v>28246</v>
      </c>
      <c r="B258" s="13">
        <v>336.93</v>
      </c>
      <c r="C258">
        <f t="shared" si="9"/>
        <v>333.67916666666662</v>
      </c>
      <c r="G258">
        <f t="shared" si="10"/>
        <v>1.7249999999999659</v>
      </c>
      <c r="H258" s="16">
        <f t="shared" si="11"/>
        <v>5.16963650212894E-3</v>
      </c>
    </row>
    <row r="259" spans="1:8" ht="14.4">
      <c r="A259" s="8">
        <v>28277</v>
      </c>
      <c r="B259" s="14">
        <v>336.17</v>
      </c>
      <c r="C259">
        <f t="shared" si="9"/>
        <v>333.84416666666664</v>
      </c>
      <c r="G259">
        <f t="shared" si="10"/>
        <v>1.818333333333328</v>
      </c>
      <c r="H259" s="16">
        <f t="shared" si="11"/>
        <v>5.4466530042709396E-3</v>
      </c>
    </row>
    <row r="260" spans="1:8" ht="14.4">
      <c r="A260" s="7">
        <v>28307</v>
      </c>
      <c r="B260" s="13">
        <v>334.89</v>
      </c>
      <c r="C260">
        <f t="shared" si="9"/>
        <v>334.03250000000003</v>
      </c>
      <c r="G260">
        <f t="shared" si="10"/>
        <v>1.9133333333333553</v>
      </c>
      <c r="H260" s="16">
        <f t="shared" si="11"/>
        <v>5.7279855503082934E-3</v>
      </c>
    </row>
    <row r="261" spans="1:8" ht="14.4">
      <c r="A261" s="8">
        <v>28338</v>
      </c>
      <c r="B261" s="14">
        <v>332.56</v>
      </c>
      <c r="C261">
        <f t="shared" si="9"/>
        <v>334.20666666666671</v>
      </c>
      <c r="G261">
        <f t="shared" si="10"/>
        <v>2.0516666666667902</v>
      </c>
      <c r="H261" s="16">
        <f t="shared" si="11"/>
        <v>6.1389160399756334E-3</v>
      </c>
    </row>
    <row r="262" spans="1:8" ht="14.4">
      <c r="A262" s="7">
        <v>28369</v>
      </c>
      <c r="B262" s="13">
        <v>331.29</v>
      </c>
      <c r="C262">
        <f t="shared" si="9"/>
        <v>334.34833333333336</v>
      </c>
      <c r="G262">
        <f t="shared" si="10"/>
        <v>2.0600000000000591</v>
      </c>
      <c r="H262" s="16">
        <f t="shared" si="11"/>
        <v>6.1612390271624674E-3</v>
      </c>
    </row>
    <row r="263" spans="1:8" ht="14.4">
      <c r="A263" s="8">
        <v>28399</v>
      </c>
      <c r="B263" s="14">
        <v>331.28</v>
      </c>
      <c r="C263">
        <f t="shared" si="9"/>
        <v>334.47750000000002</v>
      </c>
      <c r="G263">
        <f t="shared" si="10"/>
        <v>2.0725000000000477</v>
      </c>
      <c r="H263" s="16">
        <f t="shared" si="11"/>
        <v>6.1962314355974548E-3</v>
      </c>
    </row>
    <row r="264" spans="1:8" ht="14.4">
      <c r="A264" s="7">
        <v>28430</v>
      </c>
      <c r="B264" s="13">
        <v>332.46</v>
      </c>
      <c r="C264">
        <f t="shared" si="9"/>
        <v>334.56833333333333</v>
      </c>
      <c r="G264">
        <f t="shared" si="10"/>
        <v>1.9791666666666856</v>
      </c>
      <c r="H264" s="16">
        <f t="shared" si="11"/>
        <v>5.9155827658525732E-3</v>
      </c>
    </row>
    <row r="265" spans="1:8" ht="14.4">
      <c r="A265" s="8">
        <v>28460</v>
      </c>
      <c r="B265" s="14">
        <v>333.6</v>
      </c>
      <c r="C265">
        <f t="shared" si="9"/>
        <v>334.72166666666664</v>
      </c>
      <c r="G265">
        <f t="shared" si="10"/>
        <v>1.9491666666666561</v>
      </c>
      <c r="H265" s="16">
        <f t="shared" si="11"/>
        <v>5.8232461796616777E-3</v>
      </c>
    </row>
    <row r="266" spans="1:8" ht="14.4">
      <c r="A266" s="7">
        <v>28491</v>
      </c>
      <c r="B266" s="13">
        <v>334.94</v>
      </c>
      <c r="C266">
        <f t="shared" si="9"/>
        <v>334.85583333333335</v>
      </c>
      <c r="G266">
        <f t="shared" si="10"/>
        <v>1.9325000000000614</v>
      </c>
      <c r="H266" s="16">
        <f t="shared" si="11"/>
        <v>5.7711403166040946E-3</v>
      </c>
    </row>
    <row r="267" spans="1:8" ht="14.4">
      <c r="A267" s="8">
        <v>28522</v>
      </c>
      <c r="B267" s="14">
        <v>335.26</v>
      </c>
      <c r="C267">
        <f t="shared" si="9"/>
        <v>335.01083333333332</v>
      </c>
      <c r="G267">
        <f t="shared" si="10"/>
        <v>1.9308333333333394</v>
      </c>
      <c r="H267" s="16">
        <f t="shared" si="11"/>
        <v>5.7634952103539127E-3</v>
      </c>
    </row>
    <row r="268" spans="1:8" ht="14.4">
      <c r="A268" s="7">
        <v>28550</v>
      </c>
      <c r="B268" s="13">
        <v>336.66</v>
      </c>
      <c r="C268">
        <f t="shared" si="9"/>
        <v>335.1</v>
      </c>
      <c r="G268">
        <f t="shared" si="10"/>
        <v>1.8258333333333781</v>
      </c>
      <c r="H268" s="16">
        <f t="shared" si="11"/>
        <v>5.4486223018005908E-3</v>
      </c>
    </row>
    <row r="269" spans="1:8" ht="14.4">
      <c r="A269" s="8">
        <v>28581</v>
      </c>
      <c r="B269" s="14">
        <v>337.69</v>
      </c>
      <c r="C269">
        <f t="shared" si="9"/>
        <v>335.19750000000005</v>
      </c>
      <c r="G269">
        <f t="shared" si="10"/>
        <v>1.7100000000000932</v>
      </c>
      <c r="H269" s="16">
        <f t="shared" si="11"/>
        <v>5.1014700288638578E-3</v>
      </c>
    </row>
    <row r="270" spans="1:8" ht="14.4">
      <c r="A270" s="7">
        <v>28611</v>
      </c>
      <c r="B270" s="13">
        <v>338.02</v>
      </c>
      <c r="C270">
        <f t="shared" si="9"/>
        <v>335.30583333333334</v>
      </c>
      <c r="G270">
        <f t="shared" si="10"/>
        <v>1.626666666666722</v>
      </c>
      <c r="H270" s="16">
        <f t="shared" si="11"/>
        <v>4.8512924767688858E-3</v>
      </c>
    </row>
    <row r="271" spans="1:8" ht="14.4">
      <c r="A271" s="8">
        <v>28642</v>
      </c>
      <c r="B271" s="14">
        <v>338.01</v>
      </c>
      <c r="C271">
        <f t="shared" si="9"/>
        <v>335.41499999999996</v>
      </c>
      <c r="G271">
        <f t="shared" si="10"/>
        <v>1.5708333333333258</v>
      </c>
      <c r="H271" s="16">
        <f t="shared" si="11"/>
        <v>4.6832530844873538E-3</v>
      </c>
    </row>
    <row r="272" spans="1:8" ht="14.4">
      <c r="A272" s="7">
        <v>28672</v>
      </c>
      <c r="B272" s="13">
        <v>336.5</v>
      </c>
      <c r="C272">
        <f t="shared" si="9"/>
        <v>335.51499999999999</v>
      </c>
      <c r="G272">
        <f t="shared" si="10"/>
        <v>1.4824999999999591</v>
      </c>
      <c r="H272" s="16">
        <f t="shared" si="11"/>
        <v>4.4185803913385667E-3</v>
      </c>
    </row>
    <row r="273" spans="1:8" ht="14.4">
      <c r="A273" s="8">
        <v>28703</v>
      </c>
      <c r="B273" s="14">
        <v>334.42</v>
      </c>
      <c r="C273">
        <f t="shared" si="9"/>
        <v>335.63416666666666</v>
      </c>
      <c r="G273">
        <f t="shared" si="10"/>
        <v>1.4274999999999523</v>
      </c>
      <c r="H273" s="16">
        <f t="shared" si="11"/>
        <v>4.2531426826329828E-3</v>
      </c>
    </row>
    <row r="274" spans="1:8" ht="14.4">
      <c r="A274" s="7">
        <v>28734</v>
      </c>
      <c r="B274" s="13">
        <v>332.36</v>
      </c>
      <c r="C274">
        <f t="shared" si="9"/>
        <v>335.76833333333332</v>
      </c>
      <c r="G274">
        <f t="shared" si="10"/>
        <v>1.4199999999999591</v>
      </c>
      <c r="H274" s="16">
        <f t="shared" si="11"/>
        <v>4.2291063779092506E-3</v>
      </c>
    </row>
    <row r="275" spans="1:8" ht="14.4">
      <c r="A275" s="8">
        <v>28764</v>
      </c>
      <c r="B275" s="14">
        <v>332.45</v>
      </c>
      <c r="C275">
        <f t="shared" si="9"/>
        <v>335.86250000000001</v>
      </c>
      <c r="G275">
        <f t="shared" si="10"/>
        <v>1.3849999999999909</v>
      </c>
      <c r="H275" s="16">
        <f t="shared" si="11"/>
        <v>4.1237113402061588E-3</v>
      </c>
    </row>
    <row r="276" spans="1:8" ht="14.4">
      <c r="A276" s="7">
        <v>28795</v>
      </c>
      <c r="B276" s="13">
        <v>333.76</v>
      </c>
      <c r="C276">
        <f t="shared" si="9"/>
        <v>335.96416666666664</v>
      </c>
      <c r="G276">
        <f t="shared" si="10"/>
        <v>1.3958333333333144</v>
      </c>
      <c r="H276" s="16">
        <f t="shared" si="11"/>
        <v>4.154708959536799E-3</v>
      </c>
    </row>
    <row r="277" spans="1:8" ht="14.4">
      <c r="A277" s="8">
        <v>28825</v>
      </c>
      <c r="B277" s="14">
        <v>334.91</v>
      </c>
      <c r="C277">
        <f t="shared" si="9"/>
        <v>336.06833333333338</v>
      </c>
      <c r="G277">
        <f t="shared" si="10"/>
        <v>1.3466666666667493</v>
      </c>
      <c r="H277" s="16">
        <f t="shared" si="11"/>
        <v>4.0071215675385932E-3</v>
      </c>
    </row>
    <row r="278" spans="1:8" ht="14.4">
      <c r="A278" s="7">
        <v>28856</v>
      </c>
      <c r="B278" s="13">
        <v>336.14</v>
      </c>
      <c r="C278">
        <f t="shared" si="9"/>
        <v>336.15500000000003</v>
      </c>
      <c r="G278">
        <f t="shared" si="10"/>
        <v>1.2991666666666788</v>
      </c>
      <c r="H278" s="16">
        <f t="shared" si="11"/>
        <v>3.8647845983747933E-3</v>
      </c>
    </row>
    <row r="279" spans="1:8" ht="14.4">
      <c r="A279" s="8">
        <v>28887</v>
      </c>
      <c r="B279" s="14">
        <v>336.69</v>
      </c>
      <c r="C279">
        <f t="shared" si="9"/>
        <v>336.26333333333338</v>
      </c>
      <c r="G279">
        <f t="shared" si="10"/>
        <v>1.2525000000000546</v>
      </c>
      <c r="H279" s="16">
        <f t="shared" si="11"/>
        <v>3.7247593651802292E-3</v>
      </c>
    </row>
    <row r="280" spans="1:8" ht="14.4">
      <c r="A280" s="7">
        <v>28915</v>
      </c>
      <c r="B280" s="13">
        <v>338.27</v>
      </c>
      <c r="C280">
        <f t="shared" si="9"/>
        <v>336.39750000000009</v>
      </c>
      <c r="G280">
        <f t="shared" si="10"/>
        <v>1.2975000000000705</v>
      </c>
      <c r="H280" s="16">
        <f t="shared" si="11"/>
        <v>3.8570441219095567E-3</v>
      </c>
    </row>
    <row r="281" spans="1:8" ht="14.4">
      <c r="A281" s="8">
        <v>28946</v>
      </c>
      <c r="B281" s="14">
        <v>338.82</v>
      </c>
      <c r="C281">
        <f t="shared" si="9"/>
        <v>336.54666666666668</v>
      </c>
      <c r="G281">
        <f t="shared" si="10"/>
        <v>1.3491666666666333</v>
      </c>
      <c r="H281" s="16">
        <f t="shared" si="11"/>
        <v>4.0088546412581708E-3</v>
      </c>
    </row>
    <row r="282" spans="1:8" ht="14.4">
      <c r="A282" s="7">
        <v>28976</v>
      </c>
      <c r="B282" s="13">
        <v>339.24</v>
      </c>
      <c r="C282">
        <f t="shared" si="9"/>
        <v>336.67666666666668</v>
      </c>
      <c r="G282">
        <f t="shared" si="10"/>
        <v>1.3708333333333371</v>
      </c>
      <c r="H282" s="16">
        <f t="shared" si="11"/>
        <v>4.0716612377850276E-3</v>
      </c>
    </row>
    <row r="283" spans="1:8" ht="14.4">
      <c r="A283" s="8">
        <v>29007</v>
      </c>
      <c r="B283" s="14">
        <v>339.26</v>
      </c>
      <c r="C283">
        <f t="shared" si="9"/>
        <v>336.83500000000004</v>
      </c>
      <c r="G283">
        <f t="shared" si="10"/>
        <v>1.4200000000000728</v>
      </c>
      <c r="H283" s="16">
        <f t="shared" si="11"/>
        <v>4.2157139252158252E-3</v>
      </c>
    </row>
    <row r="284" spans="1:8" ht="14.4">
      <c r="A284" s="7">
        <v>29037</v>
      </c>
      <c r="B284" s="13">
        <v>337.54</v>
      </c>
      <c r="C284">
        <f t="shared" si="9"/>
        <v>336.98166666666668</v>
      </c>
      <c r="G284">
        <f t="shared" si="10"/>
        <v>1.466666666666697</v>
      </c>
      <c r="H284" s="16">
        <f t="shared" si="11"/>
        <v>4.3523633827756113E-3</v>
      </c>
    </row>
    <row r="285" spans="1:8" ht="14.4">
      <c r="A285" s="8">
        <v>29068</v>
      </c>
      <c r="B285" s="14">
        <v>335.72</v>
      </c>
      <c r="C285">
        <f t="shared" si="9"/>
        <v>337.11916666666667</v>
      </c>
      <c r="G285">
        <f t="shared" si="10"/>
        <v>1.4850000000000136</v>
      </c>
      <c r="H285" s="16">
        <f t="shared" si="11"/>
        <v>4.404970547012348E-3</v>
      </c>
    </row>
    <row r="286" spans="1:8" ht="14.4">
      <c r="A286" s="7">
        <v>29099</v>
      </c>
      <c r="B286" s="13">
        <v>333.97</v>
      </c>
      <c r="C286">
        <f t="shared" si="9"/>
        <v>337.26916666666671</v>
      </c>
      <c r="G286">
        <f t="shared" si="10"/>
        <v>1.5008333333333894</v>
      </c>
      <c r="H286" s="16">
        <f t="shared" si="11"/>
        <v>4.4499571311738331E-3</v>
      </c>
    </row>
    <row r="287" spans="1:8" ht="14.4">
      <c r="A287" s="8">
        <v>29129</v>
      </c>
      <c r="B287" s="14">
        <v>334.24</v>
      </c>
      <c r="C287">
        <f t="shared" si="9"/>
        <v>337.44499999999999</v>
      </c>
      <c r="G287">
        <f t="shared" si="10"/>
        <v>1.5824999999999818</v>
      </c>
      <c r="H287" s="16">
        <f t="shared" si="11"/>
        <v>4.68965312865795E-3</v>
      </c>
    </row>
    <row r="288" spans="1:8" ht="14.4">
      <c r="A288" s="7">
        <v>29160</v>
      </c>
      <c r="B288" s="13">
        <v>335.32</v>
      </c>
      <c r="C288">
        <f t="shared" si="9"/>
        <v>337.62916666666666</v>
      </c>
      <c r="G288">
        <f t="shared" si="10"/>
        <v>1.6650000000000205</v>
      </c>
      <c r="H288" s="16">
        <f t="shared" si="11"/>
        <v>4.9314459898064308E-3</v>
      </c>
    </row>
    <row r="289" spans="1:8" ht="14.4">
      <c r="A289" s="8">
        <v>29190</v>
      </c>
      <c r="B289" s="14">
        <v>336.81</v>
      </c>
      <c r="C289">
        <f t="shared" si="9"/>
        <v>337.80416666666667</v>
      </c>
      <c r="G289">
        <f t="shared" si="10"/>
        <v>1.7358333333332894</v>
      </c>
      <c r="H289" s="16">
        <f t="shared" si="11"/>
        <v>5.1385788116881017E-3</v>
      </c>
    </row>
    <row r="290" spans="1:8" ht="14.4">
      <c r="A290" s="7">
        <v>29221</v>
      </c>
      <c r="B290" s="13">
        <v>337.9</v>
      </c>
      <c r="C290">
        <f t="shared" ref="C290:C353" si="12">SUM(B285:B296)/12</f>
        <v>337.96333333333331</v>
      </c>
      <c r="G290">
        <f t="shared" si="10"/>
        <v>1.8083333333332803</v>
      </c>
      <c r="H290" s="16">
        <f t="shared" si="11"/>
        <v>5.3506790677488106E-3</v>
      </c>
    </row>
    <row r="291" spans="1:8" ht="14.4">
      <c r="A291" s="8">
        <v>29252</v>
      </c>
      <c r="B291" s="14">
        <v>338.34</v>
      </c>
      <c r="C291">
        <f t="shared" si="12"/>
        <v>338.12583333333328</v>
      </c>
      <c r="G291">
        <f t="shared" si="10"/>
        <v>1.8624999999998977</v>
      </c>
      <c r="H291" s="16">
        <f t="shared" si="11"/>
        <v>5.5083043541479318E-3</v>
      </c>
    </row>
    <row r="292" spans="1:8" ht="14.4">
      <c r="A292" s="7">
        <v>29281</v>
      </c>
      <c r="B292" s="13">
        <v>340.07</v>
      </c>
      <c r="C292">
        <f t="shared" si="12"/>
        <v>338.31583333333327</v>
      </c>
      <c r="G292">
        <f t="shared" si="10"/>
        <v>1.9183333333331802</v>
      </c>
      <c r="H292" s="16">
        <f t="shared" si="11"/>
        <v>5.6702440273999804E-3</v>
      </c>
    </row>
    <row r="293" spans="1:8" ht="14.4">
      <c r="A293" s="8">
        <v>29312</v>
      </c>
      <c r="B293" s="14">
        <v>340.93</v>
      </c>
      <c r="C293">
        <f t="shared" si="12"/>
        <v>338.47416666666663</v>
      </c>
      <c r="G293">
        <f t="shared" si="10"/>
        <v>1.9274999999999523</v>
      </c>
      <c r="H293" s="16">
        <f t="shared" si="11"/>
        <v>5.6946738919019984E-3</v>
      </c>
    </row>
    <row r="294" spans="1:8" ht="14.4">
      <c r="A294" s="7">
        <v>29342</v>
      </c>
      <c r="B294" s="13">
        <v>341.45</v>
      </c>
      <c r="C294">
        <f t="shared" si="12"/>
        <v>338.63916666666665</v>
      </c>
      <c r="G294">
        <f t="shared" si="10"/>
        <v>1.9624999999999773</v>
      </c>
      <c r="H294" s="16">
        <f t="shared" si="11"/>
        <v>5.7952540437584072E-3</v>
      </c>
    </row>
    <row r="295" spans="1:8" ht="14.4">
      <c r="A295" s="8">
        <v>29373</v>
      </c>
      <c r="B295" s="14">
        <v>341.36</v>
      </c>
      <c r="C295">
        <f t="shared" si="12"/>
        <v>338.76249999999999</v>
      </c>
      <c r="G295">
        <f t="shared" si="10"/>
        <v>1.9274999999999523</v>
      </c>
      <c r="H295" s="16">
        <f t="shared" si="11"/>
        <v>5.6898269436550753E-3</v>
      </c>
    </row>
    <row r="296" spans="1:8" ht="14.4">
      <c r="A296" s="7">
        <v>29403</v>
      </c>
      <c r="B296" s="13">
        <v>339.45</v>
      </c>
      <c r="C296">
        <f t="shared" si="12"/>
        <v>338.87833333333333</v>
      </c>
      <c r="G296">
        <f t="shared" si="10"/>
        <v>1.896666666666647</v>
      </c>
      <c r="H296" s="16">
        <f t="shared" si="11"/>
        <v>5.5968956410117109E-3</v>
      </c>
    </row>
    <row r="297" spans="1:8" ht="14.4">
      <c r="A297" s="8">
        <v>29434</v>
      </c>
      <c r="B297" s="14">
        <v>337.67</v>
      </c>
      <c r="C297">
        <f t="shared" si="12"/>
        <v>339.06250000000006</v>
      </c>
      <c r="G297">
        <f t="shared" si="10"/>
        <v>1.9433333333333849</v>
      </c>
      <c r="H297" s="16">
        <f t="shared" si="11"/>
        <v>5.7314900153611339E-3</v>
      </c>
    </row>
    <row r="298" spans="1:8" ht="14.4">
      <c r="A298" s="7">
        <v>29465</v>
      </c>
      <c r="B298" s="13">
        <v>336.25</v>
      </c>
      <c r="C298">
        <f t="shared" si="12"/>
        <v>339.19250000000005</v>
      </c>
      <c r="G298">
        <f t="shared" si="10"/>
        <v>1.9233333333333462</v>
      </c>
      <c r="H298" s="16">
        <f t="shared" si="11"/>
        <v>5.6703297783215903E-3</v>
      </c>
    </row>
    <row r="299" spans="1:8" ht="14.4">
      <c r="A299" s="8">
        <v>29495</v>
      </c>
      <c r="B299" s="14">
        <v>336.14</v>
      </c>
      <c r="C299">
        <f t="shared" si="12"/>
        <v>339.33166666666671</v>
      </c>
      <c r="G299">
        <f t="shared" si="10"/>
        <v>1.8866666666667129</v>
      </c>
      <c r="H299" s="16">
        <f t="shared" si="11"/>
        <v>5.5599487227345305E-3</v>
      </c>
    </row>
    <row r="300" spans="1:8" ht="14.4">
      <c r="A300" s="7">
        <v>29526</v>
      </c>
      <c r="B300" s="13">
        <v>337.3</v>
      </c>
      <c r="C300">
        <f t="shared" si="12"/>
        <v>339.4641666666667</v>
      </c>
      <c r="G300">
        <f t="shared" si="10"/>
        <v>1.8350000000000364</v>
      </c>
      <c r="H300" s="16">
        <f t="shared" si="11"/>
        <v>5.4055779083213087E-3</v>
      </c>
    </row>
    <row r="301" spans="1:8" ht="14.4">
      <c r="A301" s="8">
        <v>29556</v>
      </c>
      <c r="B301" s="14">
        <v>338.29</v>
      </c>
      <c r="C301">
        <f t="shared" si="12"/>
        <v>339.5625</v>
      </c>
      <c r="G301">
        <f t="shared" si="10"/>
        <v>1.7583333333333258</v>
      </c>
      <c r="H301" s="16">
        <f t="shared" si="11"/>
        <v>5.1782317933615337E-3</v>
      </c>
    </row>
    <row r="302" spans="1:8" ht="14.4">
      <c r="A302" s="7">
        <v>29587</v>
      </c>
      <c r="B302" s="13">
        <v>339.29</v>
      </c>
      <c r="C302">
        <f t="shared" si="12"/>
        <v>339.67666666666668</v>
      </c>
      <c r="G302">
        <f t="shared" ref="G302:G365" si="13">C302-C290</f>
        <v>1.7133333333333667</v>
      </c>
      <c r="H302" s="16">
        <f t="shared" ref="H302:H365" si="14">G302/C302</f>
        <v>5.0440124432058918E-3</v>
      </c>
    </row>
    <row r="303" spans="1:8" ht="14.4">
      <c r="A303" s="8">
        <v>29618</v>
      </c>
      <c r="B303" s="14">
        <v>340.55</v>
      </c>
      <c r="C303">
        <f t="shared" si="12"/>
        <v>339.74416666666667</v>
      </c>
      <c r="G303">
        <f t="shared" si="13"/>
        <v>1.6183333333333962</v>
      </c>
      <c r="H303" s="16">
        <f t="shared" si="14"/>
        <v>4.7633881376429703E-3</v>
      </c>
    </row>
    <row r="304" spans="1:8" ht="14.4">
      <c r="A304" s="7">
        <v>29646</v>
      </c>
      <c r="B304" s="13">
        <v>341.63</v>
      </c>
      <c r="C304">
        <f t="shared" si="12"/>
        <v>339.80249999999995</v>
      </c>
      <c r="G304">
        <f t="shared" si="13"/>
        <v>1.4866666666666788</v>
      </c>
      <c r="H304" s="16">
        <f t="shared" si="14"/>
        <v>4.3750904324326009E-3</v>
      </c>
    </row>
    <row r="305" spans="1:8" ht="14.4">
      <c r="A305" s="8">
        <v>29677</v>
      </c>
      <c r="B305" s="14">
        <v>342.6</v>
      </c>
      <c r="C305">
        <f t="shared" si="12"/>
        <v>339.87833333333333</v>
      </c>
      <c r="G305">
        <f t="shared" si="13"/>
        <v>1.404166666666697</v>
      </c>
      <c r="H305" s="16">
        <f t="shared" si="14"/>
        <v>4.1313803468889269E-3</v>
      </c>
    </row>
    <row r="306" spans="1:8" ht="14.4">
      <c r="A306" s="7">
        <v>29707</v>
      </c>
      <c r="B306" s="13">
        <v>343.04</v>
      </c>
      <c r="C306">
        <f t="shared" si="12"/>
        <v>339.98416666666668</v>
      </c>
      <c r="G306">
        <f t="shared" si="13"/>
        <v>1.3450000000000273</v>
      </c>
      <c r="H306" s="16">
        <f t="shared" si="14"/>
        <v>3.9560665815320632E-3</v>
      </c>
    </row>
    <row r="307" spans="1:8" ht="14.4">
      <c r="A307" s="8">
        <v>29738</v>
      </c>
      <c r="B307" s="14">
        <v>342.54</v>
      </c>
      <c r="C307">
        <f t="shared" si="12"/>
        <v>340.11916666666667</v>
      </c>
      <c r="G307">
        <f t="shared" si="13"/>
        <v>1.3566666666666833</v>
      </c>
      <c r="H307" s="16">
        <f t="shared" si="14"/>
        <v>3.9887980438229245E-3</v>
      </c>
    </row>
    <row r="308" spans="1:8" ht="14.4">
      <c r="A308" s="7">
        <v>29768</v>
      </c>
      <c r="B308" s="13">
        <v>340.82</v>
      </c>
      <c r="C308">
        <f t="shared" si="12"/>
        <v>340.25583333333333</v>
      </c>
      <c r="G308">
        <f t="shared" si="13"/>
        <v>1.3774999999999977</v>
      </c>
      <c r="H308" s="16">
        <f t="shared" si="14"/>
        <v>4.0484243473660683E-3</v>
      </c>
    </row>
    <row r="309" spans="1:8" ht="14.4">
      <c r="A309" s="8">
        <v>29799</v>
      </c>
      <c r="B309" s="14">
        <v>338.48</v>
      </c>
      <c r="C309">
        <f t="shared" si="12"/>
        <v>340.35666666666663</v>
      </c>
      <c r="G309">
        <f t="shared" si="13"/>
        <v>1.2941666666665697</v>
      </c>
      <c r="H309" s="16">
        <f t="shared" si="14"/>
        <v>3.8023837738839742E-3</v>
      </c>
    </row>
    <row r="310" spans="1:8" ht="14.4">
      <c r="A310" s="7">
        <v>29830</v>
      </c>
      <c r="B310" s="13">
        <v>336.95</v>
      </c>
      <c r="C310">
        <f t="shared" si="12"/>
        <v>340.45249999999993</v>
      </c>
      <c r="G310">
        <f t="shared" si="13"/>
        <v>1.2599999999998772</v>
      </c>
      <c r="H310" s="16">
        <f t="shared" si="14"/>
        <v>3.7009568148269655E-3</v>
      </c>
    </row>
    <row r="311" spans="1:8" ht="14.4">
      <c r="A311" s="8">
        <v>29860</v>
      </c>
      <c r="B311" s="14">
        <v>337.05</v>
      </c>
      <c r="C311">
        <f t="shared" si="12"/>
        <v>340.56583333333333</v>
      </c>
      <c r="G311">
        <f t="shared" si="13"/>
        <v>1.2341666666666242</v>
      </c>
      <c r="H311" s="16">
        <f t="shared" si="14"/>
        <v>3.6238710577248868E-3</v>
      </c>
    </row>
    <row r="312" spans="1:8" ht="14.4">
      <c r="A312" s="7">
        <v>29891</v>
      </c>
      <c r="B312" s="13">
        <v>338.57</v>
      </c>
      <c r="C312">
        <f t="shared" si="12"/>
        <v>340.70999999999992</v>
      </c>
      <c r="G312">
        <f t="shared" si="13"/>
        <v>1.2458333333332234</v>
      </c>
      <c r="H312" s="16">
        <f t="shared" si="14"/>
        <v>3.6565798870981884E-3</v>
      </c>
    </row>
    <row r="313" spans="1:8" ht="14.4">
      <c r="A313" s="8">
        <v>29921</v>
      </c>
      <c r="B313" s="14">
        <v>339.91</v>
      </c>
      <c r="C313">
        <f t="shared" si="12"/>
        <v>340.82166666666666</v>
      </c>
      <c r="G313">
        <f t="shared" si="13"/>
        <v>1.2591666666666583</v>
      </c>
      <c r="H313" s="16">
        <f t="shared" si="14"/>
        <v>3.6945029903223828E-3</v>
      </c>
    </row>
    <row r="314" spans="1:8" ht="14.4">
      <c r="A314" s="7">
        <v>29952</v>
      </c>
      <c r="B314" s="13">
        <v>340.93</v>
      </c>
      <c r="C314">
        <f t="shared" si="12"/>
        <v>340.95500000000004</v>
      </c>
      <c r="G314">
        <f t="shared" si="13"/>
        <v>1.2783333333333644</v>
      </c>
      <c r="H314" s="16">
        <f t="shared" si="14"/>
        <v>3.7492728756972748E-3</v>
      </c>
    </row>
    <row r="315" spans="1:8" ht="14.4">
      <c r="A315" s="8">
        <v>29983</v>
      </c>
      <c r="B315" s="14">
        <v>341.76</v>
      </c>
      <c r="C315">
        <f t="shared" si="12"/>
        <v>341.10166666666669</v>
      </c>
      <c r="G315">
        <f t="shared" si="13"/>
        <v>1.3575000000000159</v>
      </c>
      <c r="H315" s="16">
        <f t="shared" si="14"/>
        <v>3.9797518823811544E-3</v>
      </c>
    </row>
    <row r="316" spans="1:8" ht="14.4">
      <c r="A316" s="7">
        <v>30011</v>
      </c>
      <c r="B316" s="13">
        <v>342.78</v>
      </c>
      <c r="C316">
        <f t="shared" si="12"/>
        <v>341.22</v>
      </c>
      <c r="G316">
        <f t="shared" si="13"/>
        <v>1.417500000000075</v>
      </c>
      <c r="H316" s="16">
        <f t="shared" si="14"/>
        <v>4.1542113592405927E-3</v>
      </c>
    </row>
    <row r="317" spans="1:8" ht="14.4">
      <c r="A317" s="8">
        <v>30042</v>
      </c>
      <c r="B317" s="14">
        <v>343.96</v>
      </c>
      <c r="C317">
        <f t="shared" si="12"/>
        <v>341.33333333333331</v>
      </c>
      <c r="G317">
        <f t="shared" si="13"/>
        <v>1.4549999999999841</v>
      </c>
      <c r="H317" s="16">
        <f t="shared" si="14"/>
        <v>4.2626953124999534E-3</v>
      </c>
    </row>
    <row r="318" spans="1:8" ht="14.4">
      <c r="A318" s="7">
        <v>30072</v>
      </c>
      <c r="B318" s="13">
        <v>344.77</v>
      </c>
      <c r="C318">
        <f t="shared" si="12"/>
        <v>341.40583333333331</v>
      </c>
      <c r="G318">
        <f t="shared" si="13"/>
        <v>1.4216666666666242</v>
      </c>
      <c r="H318" s="16">
        <f t="shared" si="14"/>
        <v>4.164154586306007E-3</v>
      </c>
    </row>
    <row r="319" spans="1:8" ht="14.4">
      <c r="A319" s="8">
        <v>30103</v>
      </c>
      <c r="B319" s="14">
        <v>343.88</v>
      </c>
      <c r="C319">
        <f t="shared" si="12"/>
        <v>341.4783333333333</v>
      </c>
      <c r="G319">
        <f t="shared" si="13"/>
        <v>1.3591666666666242</v>
      </c>
      <c r="H319" s="16">
        <f t="shared" si="14"/>
        <v>3.9802427679646564E-3</v>
      </c>
    </row>
    <row r="320" spans="1:8" ht="14.4">
      <c r="A320" s="7">
        <v>30133</v>
      </c>
      <c r="B320" s="13">
        <v>342.42</v>
      </c>
      <c r="C320">
        <f t="shared" si="12"/>
        <v>341.53166666666669</v>
      </c>
      <c r="G320">
        <f t="shared" si="13"/>
        <v>1.2758333333333667</v>
      </c>
      <c r="H320" s="16">
        <f t="shared" si="14"/>
        <v>3.7356223678625209E-3</v>
      </c>
    </row>
    <row r="321" spans="1:8" ht="14.4">
      <c r="A321" s="8">
        <v>30164</v>
      </c>
      <c r="B321" s="14">
        <v>340.24</v>
      </c>
      <c r="C321">
        <f t="shared" si="12"/>
        <v>341.61666666666673</v>
      </c>
      <c r="G321">
        <f t="shared" si="13"/>
        <v>1.2600000000001046</v>
      </c>
      <c r="H321" s="16">
        <f t="shared" si="14"/>
        <v>3.6883446358006665E-3</v>
      </c>
    </row>
    <row r="322" spans="1:8" ht="14.4">
      <c r="A322" s="7">
        <v>30195</v>
      </c>
      <c r="B322" s="13">
        <v>338.37</v>
      </c>
      <c r="C322">
        <f t="shared" si="12"/>
        <v>341.66583333333341</v>
      </c>
      <c r="G322">
        <f t="shared" si="13"/>
        <v>1.2133333333334804</v>
      </c>
      <c r="H322" s="16">
        <f t="shared" si="14"/>
        <v>3.5512281737276824E-3</v>
      </c>
    </row>
    <row r="323" spans="1:8" ht="14.4">
      <c r="A323" s="8">
        <v>30225</v>
      </c>
      <c r="B323" s="14">
        <v>338.41</v>
      </c>
      <c r="C323">
        <f t="shared" si="12"/>
        <v>341.7858333333333</v>
      </c>
      <c r="G323">
        <f t="shared" si="13"/>
        <v>1.2199999999999704</v>
      </c>
      <c r="H323" s="16">
        <f t="shared" si="14"/>
        <v>3.5694867399906002E-3</v>
      </c>
    </row>
    <row r="324" spans="1:8" ht="14.4">
      <c r="A324" s="7">
        <v>30256</v>
      </c>
      <c r="B324" s="13">
        <v>339.44</v>
      </c>
      <c r="C324">
        <f t="shared" si="12"/>
        <v>341.90000000000003</v>
      </c>
      <c r="G324">
        <f t="shared" si="13"/>
        <v>1.1900000000001114</v>
      </c>
      <c r="H324" s="16">
        <f t="shared" si="14"/>
        <v>3.4805498683828937E-3</v>
      </c>
    </row>
    <row r="325" spans="1:8" ht="14.4">
      <c r="A325" s="8">
        <v>30286</v>
      </c>
      <c r="B325" s="14">
        <v>340.78</v>
      </c>
      <c r="C325">
        <f t="shared" si="12"/>
        <v>342.05666666666667</v>
      </c>
      <c r="G325">
        <f t="shared" si="13"/>
        <v>1.2350000000000136</v>
      </c>
      <c r="H325" s="16">
        <f t="shared" si="14"/>
        <v>3.6105128779832202E-3</v>
      </c>
    </row>
    <row r="326" spans="1:8" ht="14.4">
      <c r="A326" s="7">
        <v>30317</v>
      </c>
      <c r="B326" s="13">
        <v>341.57</v>
      </c>
      <c r="C326">
        <f t="shared" si="12"/>
        <v>342.21499999999997</v>
      </c>
      <c r="G326">
        <f t="shared" si="13"/>
        <v>1.2599999999999341</v>
      </c>
      <c r="H326" s="16">
        <f t="shared" si="14"/>
        <v>3.6818958841661944E-3</v>
      </c>
    </row>
    <row r="327" spans="1:8" ht="14.4">
      <c r="A327" s="8">
        <v>30348</v>
      </c>
      <c r="B327" s="14">
        <v>342.78</v>
      </c>
      <c r="C327">
        <f t="shared" si="12"/>
        <v>342.40416666666664</v>
      </c>
      <c r="G327">
        <f t="shared" si="13"/>
        <v>1.3024999999999523</v>
      </c>
      <c r="H327" s="16">
        <f t="shared" si="14"/>
        <v>3.8039840831374785E-3</v>
      </c>
    </row>
    <row r="328" spans="1:8" ht="14.4">
      <c r="A328" s="7">
        <v>30376</v>
      </c>
      <c r="B328" s="13">
        <v>343.37</v>
      </c>
      <c r="C328">
        <f t="shared" si="12"/>
        <v>342.57833333333332</v>
      </c>
      <c r="G328">
        <f t="shared" si="13"/>
        <v>1.3583333333332916</v>
      </c>
      <c r="H328" s="16">
        <f t="shared" si="14"/>
        <v>3.9650298958387861E-3</v>
      </c>
    </row>
    <row r="329" spans="1:8" ht="14.4">
      <c r="A329" s="8">
        <v>30407</v>
      </c>
      <c r="B329" s="14">
        <v>345.4</v>
      </c>
      <c r="C329">
        <f t="shared" si="12"/>
        <v>342.75499999999994</v>
      </c>
      <c r="G329">
        <f t="shared" si="13"/>
        <v>1.4216666666666242</v>
      </c>
      <c r="H329" s="16">
        <f t="shared" si="14"/>
        <v>4.1477634656434609E-3</v>
      </c>
    </row>
    <row r="330" spans="1:8" ht="14.4">
      <c r="A330" s="7">
        <v>30437</v>
      </c>
      <c r="B330" s="13">
        <v>346.14</v>
      </c>
      <c r="C330">
        <f t="shared" si="12"/>
        <v>342.95083333333332</v>
      </c>
      <c r="G330">
        <f t="shared" si="13"/>
        <v>1.5450000000000159</v>
      </c>
      <c r="H330" s="16">
        <f t="shared" si="14"/>
        <v>4.5050189410047094E-3</v>
      </c>
    </row>
    <row r="331" spans="1:8" ht="14.4">
      <c r="A331" s="8">
        <v>30468</v>
      </c>
      <c r="B331" s="14">
        <v>345.76</v>
      </c>
      <c r="C331">
        <f t="shared" si="12"/>
        <v>343.15249999999992</v>
      </c>
      <c r="G331">
        <f t="shared" si="13"/>
        <v>1.6741666666666219</v>
      </c>
      <c r="H331" s="16">
        <f t="shared" si="14"/>
        <v>4.8787832426300907E-3</v>
      </c>
    </row>
    <row r="332" spans="1:8" ht="14.4">
      <c r="A332" s="7">
        <v>30498</v>
      </c>
      <c r="B332" s="13">
        <v>344.32</v>
      </c>
      <c r="C332">
        <f t="shared" si="12"/>
        <v>343.37249999999995</v>
      </c>
      <c r="G332">
        <f t="shared" si="13"/>
        <v>1.8408333333332507</v>
      </c>
      <c r="H332" s="16">
        <f t="shared" si="14"/>
        <v>5.3610389106094726E-3</v>
      </c>
    </row>
    <row r="333" spans="1:8" ht="14.4">
      <c r="A333" s="8">
        <v>30529</v>
      </c>
      <c r="B333" s="14">
        <v>342.51</v>
      </c>
      <c r="C333">
        <f t="shared" si="12"/>
        <v>343.55083333333329</v>
      </c>
      <c r="G333">
        <f t="shared" si="13"/>
        <v>1.934166666666556</v>
      </c>
      <c r="H333" s="16">
        <f t="shared" si="14"/>
        <v>5.6299286131840445E-3</v>
      </c>
    </row>
    <row r="334" spans="1:8" ht="14.4">
      <c r="A334" s="7">
        <v>30560</v>
      </c>
      <c r="B334" s="13">
        <v>340.46</v>
      </c>
      <c r="C334">
        <f t="shared" si="12"/>
        <v>343.74333333333334</v>
      </c>
      <c r="G334">
        <f t="shared" si="13"/>
        <v>2.0774999999999295</v>
      </c>
      <c r="H334" s="16">
        <f t="shared" si="14"/>
        <v>6.0437535758267203E-3</v>
      </c>
    </row>
    <row r="335" spans="1:8" ht="14.4">
      <c r="A335" s="8">
        <v>30590</v>
      </c>
      <c r="B335" s="14">
        <v>340.53</v>
      </c>
      <c r="C335">
        <f t="shared" si="12"/>
        <v>343.9083333333333</v>
      </c>
      <c r="G335">
        <f t="shared" si="13"/>
        <v>2.1225000000000023</v>
      </c>
      <c r="H335" s="16">
        <f t="shared" si="14"/>
        <v>6.1717027308633675E-3</v>
      </c>
    </row>
    <row r="336" spans="1:8" ht="14.4">
      <c r="A336" s="7">
        <v>30621</v>
      </c>
      <c r="B336" s="13">
        <v>341.79</v>
      </c>
      <c r="C336">
        <f t="shared" si="12"/>
        <v>344.04416666666663</v>
      </c>
      <c r="G336">
        <f t="shared" si="13"/>
        <v>2.1441666666665924</v>
      </c>
      <c r="H336" s="16">
        <f t="shared" si="14"/>
        <v>6.2322424688688498E-3</v>
      </c>
    </row>
    <row r="337" spans="1:8" ht="14.4">
      <c r="A337" s="8">
        <v>30651</v>
      </c>
      <c r="B337" s="14">
        <v>343.2</v>
      </c>
      <c r="C337">
        <f t="shared" si="12"/>
        <v>344.16083333333336</v>
      </c>
      <c r="G337">
        <f t="shared" si="13"/>
        <v>2.1041666666666856</v>
      </c>
      <c r="H337" s="16">
        <f t="shared" si="14"/>
        <v>6.1139050782943599E-3</v>
      </c>
    </row>
    <row r="338" spans="1:8" ht="14.4">
      <c r="A338" s="7">
        <v>30682</v>
      </c>
      <c r="B338" s="13">
        <v>344.21</v>
      </c>
      <c r="C338">
        <f t="shared" si="12"/>
        <v>344.2833333333333</v>
      </c>
      <c r="G338">
        <f t="shared" si="13"/>
        <v>2.068333333333328</v>
      </c>
      <c r="H338" s="16">
        <f t="shared" si="14"/>
        <v>6.007648738926257E-3</v>
      </c>
    </row>
    <row r="339" spans="1:8" ht="14.4">
      <c r="A339" s="8">
        <v>30713</v>
      </c>
      <c r="B339" s="14">
        <v>344.92</v>
      </c>
      <c r="C339">
        <f t="shared" si="12"/>
        <v>344.38583333333332</v>
      </c>
      <c r="G339">
        <f t="shared" si="13"/>
        <v>1.9816666666666833</v>
      </c>
      <c r="H339" s="16">
        <f t="shared" si="14"/>
        <v>5.7542049493906301E-3</v>
      </c>
    </row>
    <row r="340" spans="1:8" ht="14.4">
      <c r="A340" s="7">
        <v>30742</v>
      </c>
      <c r="B340" s="13">
        <v>345.68</v>
      </c>
      <c r="C340">
        <f t="shared" si="12"/>
        <v>344.48</v>
      </c>
      <c r="G340">
        <f t="shared" si="13"/>
        <v>1.9016666666666993</v>
      </c>
      <c r="H340" s="16">
        <f t="shared" si="14"/>
        <v>5.5203978944109939E-3</v>
      </c>
    </row>
    <row r="341" spans="1:8" ht="14.4">
      <c r="A341" s="8">
        <v>30773</v>
      </c>
      <c r="B341" s="14">
        <v>347.38</v>
      </c>
      <c r="C341">
        <f t="shared" si="12"/>
        <v>344.59083333333336</v>
      </c>
      <c r="G341">
        <f t="shared" si="13"/>
        <v>1.8358333333334258</v>
      </c>
      <c r="H341" s="16">
        <f t="shared" si="14"/>
        <v>5.3275744905192162E-3</v>
      </c>
    </row>
    <row r="342" spans="1:8" ht="14.4">
      <c r="A342" s="7">
        <v>30803</v>
      </c>
      <c r="B342" s="13">
        <v>347.77</v>
      </c>
      <c r="C342">
        <f t="shared" si="12"/>
        <v>344.71749999999997</v>
      </c>
      <c r="G342">
        <f t="shared" si="13"/>
        <v>1.7666666666666515</v>
      </c>
      <c r="H342" s="16">
        <f t="shared" si="14"/>
        <v>5.1249694798397288E-3</v>
      </c>
    </row>
    <row r="343" spans="1:8" ht="14.4">
      <c r="A343" s="8">
        <v>30834</v>
      </c>
      <c r="B343" s="14">
        <v>347.16</v>
      </c>
      <c r="C343">
        <f t="shared" si="12"/>
        <v>344.86750000000001</v>
      </c>
      <c r="G343">
        <f t="shared" si="13"/>
        <v>1.7150000000000887</v>
      </c>
      <c r="H343" s="16">
        <f t="shared" si="14"/>
        <v>4.9729243840028088E-3</v>
      </c>
    </row>
    <row r="344" spans="1:8" ht="14.4">
      <c r="A344" s="7">
        <v>30864</v>
      </c>
      <c r="B344" s="13">
        <v>345.79</v>
      </c>
      <c r="C344">
        <f t="shared" si="12"/>
        <v>344.97333333333336</v>
      </c>
      <c r="G344">
        <f t="shared" si="13"/>
        <v>1.6008333333334122</v>
      </c>
      <c r="H344" s="16">
        <f t="shared" si="14"/>
        <v>4.6404553008930509E-3</v>
      </c>
    </row>
    <row r="345" spans="1:8" ht="14.4">
      <c r="A345" s="8">
        <v>30895</v>
      </c>
      <c r="B345" s="14">
        <v>343.74</v>
      </c>
      <c r="C345">
        <f t="shared" si="12"/>
        <v>345.09750000000003</v>
      </c>
      <c r="G345">
        <f t="shared" si="13"/>
        <v>1.5466666666667379</v>
      </c>
      <c r="H345" s="16">
        <f t="shared" si="14"/>
        <v>4.4818251846702392E-3</v>
      </c>
    </row>
    <row r="346" spans="1:8" ht="14.4">
      <c r="A346" s="7">
        <v>30926</v>
      </c>
      <c r="B346" s="13">
        <v>341.59</v>
      </c>
      <c r="C346">
        <f t="shared" si="12"/>
        <v>345.2833333333333</v>
      </c>
      <c r="G346">
        <f t="shared" si="13"/>
        <v>1.5399999999999636</v>
      </c>
      <c r="H346" s="16">
        <f t="shared" si="14"/>
        <v>4.460105227590762E-3</v>
      </c>
    </row>
    <row r="347" spans="1:8" ht="14.4">
      <c r="A347" s="8">
        <v>30956</v>
      </c>
      <c r="B347" s="14">
        <v>341.86</v>
      </c>
      <c r="C347">
        <f t="shared" si="12"/>
        <v>345.38999999999993</v>
      </c>
      <c r="G347">
        <f t="shared" si="13"/>
        <v>1.4816666666666265</v>
      </c>
      <c r="H347" s="16">
        <f t="shared" si="14"/>
        <v>4.2898366098225969E-3</v>
      </c>
    </row>
    <row r="348" spans="1:8" ht="14.4">
      <c r="A348" s="7">
        <v>30987</v>
      </c>
      <c r="B348" s="13">
        <v>343.31</v>
      </c>
      <c r="C348">
        <f t="shared" si="12"/>
        <v>345.51583333333332</v>
      </c>
      <c r="G348">
        <f t="shared" si="13"/>
        <v>1.4716666666666924</v>
      </c>
      <c r="H348" s="16">
        <f t="shared" si="14"/>
        <v>4.2593320614830264E-3</v>
      </c>
    </row>
    <row r="349" spans="1:8" ht="14.4">
      <c r="A349" s="8">
        <v>31017</v>
      </c>
      <c r="B349" s="14">
        <v>345</v>
      </c>
      <c r="C349">
        <f t="shared" si="12"/>
        <v>345.63999999999993</v>
      </c>
      <c r="G349">
        <f t="shared" si="13"/>
        <v>1.4791666666665719</v>
      </c>
      <c r="H349" s="16">
        <f t="shared" si="14"/>
        <v>4.2795008293790423E-3</v>
      </c>
    </row>
    <row r="350" spans="1:8" ht="14.4">
      <c r="A350" s="7">
        <v>31048</v>
      </c>
      <c r="B350" s="13">
        <v>345.48</v>
      </c>
      <c r="C350">
        <f t="shared" si="12"/>
        <v>345.73250000000002</v>
      </c>
      <c r="G350">
        <f t="shared" si="13"/>
        <v>1.4491666666667129</v>
      </c>
      <c r="H350" s="16">
        <f t="shared" si="14"/>
        <v>4.1915835701495027E-3</v>
      </c>
    </row>
    <row r="351" spans="1:8" ht="14.4">
      <c r="A351" s="8">
        <v>31079</v>
      </c>
      <c r="B351" s="14">
        <v>346.41</v>
      </c>
      <c r="C351">
        <f t="shared" si="12"/>
        <v>345.85916666666668</v>
      </c>
      <c r="G351">
        <f t="shared" si="13"/>
        <v>1.4733333333333576</v>
      </c>
      <c r="H351" s="16">
        <f t="shared" si="14"/>
        <v>4.2599227527582977E-3</v>
      </c>
    </row>
    <row r="352" spans="1:8" ht="14.4">
      <c r="A352" s="7">
        <v>31107</v>
      </c>
      <c r="B352" s="13">
        <v>347.91</v>
      </c>
      <c r="C352">
        <f t="shared" si="12"/>
        <v>346.01583333333338</v>
      </c>
      <c r="G352">
        <f t="shared" si="13"/>
        <v>1.5358333333333576</v>
      </c>
      <c r="H352" s="16">
        <f t="shared" si="14"/>
        <v>4.4386215467019305E-3</v>
      </c>
    </row>
    <row r="353" spans="1:8" ht="14.4">
      <c r="A353" s="8">
        <v>31138</v>
      </c>
      <c r="B353" s="14">
        <v>348.66</v>
      </c>
      <c r="C353">
        <f t="shared" si="12"/>
        <v>346.1400000000001</v>
      </c>
      <c r="G353">
        <f t="shared" si="13"/>
        <v>1.5491666666667356</v>
      </c>
      <c r="H353" s="16">
        <f t="shared" si="14"/>
        <v>4.4755493923462619E-3</v>
      </c>
    </row>
    <row r="354" spans="1:8" ht="14.4">
      <c r="A354" s="7">
        <v>31168</v>
      </c>
      <c r="B354" s="13">
        <v>349.28</v>
      </c>
      <c r="C354">
        <f t="shared" ref="C354:C417" si="15">SUM(B349:B360)/12</f>
        <v>346.25833333333338</v>
      </c>
      <c r="G354">
        <f t="shared" si="13"/>
        <v>1.5408333333334099</v>
      </c>
      <c r="H354" s="16">
        <f t="shared" si="14"/>
        <v>4.4499530697217678E-3</v>
      </c>
    </row>
    <row r="355" spans="1:8" ht="14.4">
      <c r="A355" s="8">
        <v>31199</v>
      </c>
      <c r="B355" s="14">
        <v>348.65</v>
      </c>
      <c r="C355">
        <f t="shared" si="15"/>
        <v>346.35166666666669</v>
      </c>
      <c r="G355">
        <f t="shared" si="13"/>
        <v>1.4841666666666811</v>
      </c>
      <c r="H355" s="16">
        <f t="shared" si="14"/>
        <v>4.2851437123155589E-3</v>
      </c>
    </row>
    <row r="356" spans="1:8" ht="14.4">
      <c r="A356" s="7">
        <v>31229</v>
      </c>
      <c r="B356" s="13">
        <v>346.9</v>
      </c>
      <c r="C356">
        <f t="shared" si="15"/>
        <v>346.46</v>
      </c>
      <c r="G356">
        <f t="shared" si="13"/>
        <v>1.4866666666666219</v>
      </c>
      <c r="H356" s="16">
        <f t="shared" si="14"/>
        <v>4.2910196463274899E-3</v>
      </c>
    </row>
    <row r="357" spans="1:8" ht="14.4">
      <c r="A357" s="8">
        <v>31260</v>
      </c>
      <c r="B357" s="14">
        <v>345.26</v>
      </c>
      <c r="C357">
        <f t="shared" si="15"/>
        <v>346.54916666666668</v>
      </c>
      <c r="G357">
        <f t="shared" si="13"/>
        <v>1.4516666666666538</v>
      </c>
      <c r="H357" s="16">
        <f t="shared" si="14"/>
        <v>4.1889198021444396E-3</v>
      </c>
    </row>
    <row r="358" spans="1:8" ht="14.4">
      <c r="A358" s="7">
        <v>31291</v>
      </c>
      <c r="B358" s="13">
        <v>343.47</v>
      </c>
      <c r="C358">
        <f t="shared" si="15"/>
        <v>346.57750000000004</v>
      </c>
      <c r="G358">
        <f t="shared" si="13"/>
        <v>1.2941666666667402</v>
      </c>
      <c r="H358" s="16">
        <f t="shared" si="14"/>
        <v>3.7341335391557155E-3</v>
      </c>
    </row>
    <row r="359" spans="1:8" ht="14.4">
      <c r="A359" s="8">
        <v>31321</v>
      </c>
      <c r="B359" s="14">
        <v>343.35</v>
      </c>
      <c r="C359">
        <f t="shared" si="15"/>
        <v>346.67750000000001</v>
      </c>
      <c r="G359">
        <f t="shared" si="13"/>
        <v>1.2875000000000796</v>
      </c>
      <c r="H359" s="16">
        <f t="shared" si="14"/>
        <v>3.7138262506222052E-3</v>
      </c>
    </row>
    <row r="360" spans="1:8" ht="14.4">
      <c r="A360" s="7">
        <v>31352</v>
      </c>
      <c r="B360" s="13">
        <v>344.73</v>
      </c>
      <c r="C360">
        <f t="shared" si="15"/>
        <v>346.78083333333342</v>
      </c>
      <c r="G360">
        <f t="shared" si="13"/>
        <v>1.2650000000001</v>
      </c>
      <c r="H360" s="16">
        <f t="shared" si="14"/>
        <v>3.6478371305606557E-3</v>
      </c>
    </row>
    <row r="361" spans="1:8" ht="14.4">
      <c r="A361" s="8">
        <v>31382</v>
      </c>
      <c r="B361" s="14">
        <v>346.12</v>
      </c>
      <c r="C361">
        <f t="shared" si="15"/>
        <v>346.89166666666665</v>
      </c>
      <c r="G361">
        <f t="shared" si="13"/>
        <v>1.251666666666722</v>
      </c>
      <c r="H361" s="16">
        <f t="shared" si="14"/>
        <v>3.608235039758009E-3</v>
      </c>
    </row>
    <row r="362" spans="1:8" ht="14.4">
      <c r="A362" s="7">
        <v>31413</v>
      </c>
      <c r="B362" s="13">
        <v>346.78</v>
      </c>
      <c r="C362">
        <f t="shared" si="15"/>
        <v>347.00416666666666</v>
      </c>
      <c r="G362">
        <f t="shared" si="13"/>
        <v>1.271666666666647</v>
      </c>
      <c r="H362" s="16">
        <f t="shared" si="14"/>
        <v>3.6647014324995529E-3</v>
      </c>
    </row>
    <row r="363" spans="1:8" ht="14.4">
      <c r="A363" s="8">
        <v>31444</v>
      </c>
      <c r="B363" s="14">
        <v>347.48</v>
      </c>
      <c r="C363">
        <f t="shared" si="15"/>
        <v>347.08</v>
      </c>
      <c r="G363">
        <f t="shared" si="13"/>
        <v>1.220833333333303</v>
      </c>
      <c r="H363" s="16">
        <f t="shared" si="14"/>
        <v>3.5174407437285442E-3</v>
      </c>
    </row>
    <row r="364" spans="1:8" ht="14.4">
      <c r="A364" s="7">
        <v>31472</v>
      </c>
      <c r="B364" s="13">
        <v>348.25</v>
      </c>
      <c r="C364">
        <f t="shared" si="15"/>
        <v>347.2475</v>
      </c>
      <c r="G364">
        <f t="shared" si="13"/>
        <v>1.2316666666666265</v>
      </c>
      <c r="H364" s="16">
        <f t="shared" si="14"/>
        <v>3.546941782638108E-3</v>
      </c>
    </row>
    <row r="365" spans="1:8" ht="14.4">
      <c r="A365" s="8">
        <v>31503</v>
      </c>
      <c r="B365" s="14">
        <v>349.86</v>
      </c>
      <c r="C365">
        <f t="shared" si="15"/>
        <v>347.37000000000006</v>
      </c>
      <c r="G365">
        <f t="shared" si="13"/>
        <v>1.2299999999999613</v>
      </c>
      <c r="H365" s="16">
        <f t="shared" si="14"/>
        <v>3.5408929959408158E-3</v>
      </c>
    </row>
    <row r="366" spans="1:8" ht="14.4">
      <c r="A366" s="7">
        <v>31533</v>
      </c>
      <c r="B366" s="13">
        <v>350.52</v>
      </c>
      <c r="C366">
        <f t="shared" si="15"/>
        <v>347.49416666666667</v>
      </c>
      <c r="G366">
        <f t="shared" ref="G366:G429" si="16">C366-C354</f>
        <v>1.2358333333332894</v>
      </c>
      <c r="H366" s="16">
        <f t="shared" ref="H366:H429" si="17">G366/C366</f>
        <v>3.5564146160725653E-3</v>
      </c>
    </row>
    <row r="367" spans="1:8" ht="14.4">
      <c r="A367" s="8">
        <v>31564</v>
      </c>
      <c r="B367" s="14">
        <v>349.98</v>
      </c>
      <c r="C367">
        <f t="shared" si="15"/>
        <v>347.60750000000007</v>
      </c>
      <c r="G367">
        <f t="shared" si="16"/>
        <v>1.2558333333333849</v>
      </c>
      <c r="H367" s="16">
        <f t="shared" si="17"/>
        <v>3.6127912468326621E-3</v>
      </c>
    </row>
    <row r="368" spans="1:8" ht="14.4">
      <c r="A368" s="7">
        <v>31594</v>
      </c>
      <c r="B368" s="13">
        <v>348.25</v>
      </c>
      <c r="C368">
        <f t="shared" si="15"/>
        <v>347.77000000000004</v>
      </c>
      <c r="G368">
        <f t="shared" si="16"/>
        <v>1.3100000000000591</v>
      </c>
      <c r="H368" s="16">
        <f t="shared" si="17"/>
        <v>3.766857405756848E-3</v>
      </c>
    </row>
    <row r="369" spans="1:8" ht="14.4">
      <c r="A369" s="8">
        <v>31625</v>
      </c>
      <c r="B369" s="14">
        <v>346.17</v>
      </c>
      <c r="C369">
        <f t="shared" si="15"/>
        <v>347.89000000000004</v>
      </c>
      <c r="G369">
        <f t="shared" si="16"/>
        <v>1.3408333333333644</v>
      </c>
      <c r="H369" s="16">
        <f t="shared" si="17"/>
        <v>3.8541876263570793E-3</v>
      </c>
    </row>
    <row r="370" spans="1:8" ht="14.4">
      <c r="A370" s="7">
        <v>31656</v>
      </c>
      <c r="B370" s="13">
        <v>345.48</v>
      </c>
      <c r="C370">
        <f t="shared" si="15"/>
        <v>348.02000000000004</v>
      </c>
      <c r="G370">
        <f t="shared" si="16"/>
        <v>1.4424999999999955</v>
      </c>
      <c r="H370" s="16">
        <f t="shared" si="17"/>
        <v>4.1448767312223297E-3</v>
      </c>
    </row>
    <row r="371" spans="1:8" ht="14.4">
      <c r="A371" s="8">
        <v>31686</v>
      </c>
      <c r="B371" s="14">
        <v>344.82</v>
      </c>
      <c r="C371">
        <f t="shared" si="15"/>
        <v>348.14833333333337</v>
      </c>
      <c r="G371">
        <f t="shared" si="16"/>
        <v>1.4708333333333599</v>
      </c>
      <c r="H371" s="16">
        <f t="shared" si="17"/>
        <v>4.2247317953555035E-3</v>
      </c>
    </row>
    <row r="372" spans="1:8" ht="14.4">
      <c r="A372" s="7">
        <v>31717</v>
      </c>
      <c r="B372" s="13">
        <v>346.22</v>
      </c>
      <c r="C372">
        <f t="shared" si="15"/>
        <v>348.28416666666664</v>
      </c>
      <c r="G372">
        <f t="shared" si="16"/>
        <v>1.5033333333332166</v>
      </c>
      <c r="H372" s="16">
        <f t="shared" si="17"/>
        <v>4.3163987261356507E-3</v>
      </c>
    </row>
    <row r="373" spans="1:8" ht="14.4">
      <c r="A373" s="8">
        <v>31747</v>
      </c>
      <c r="B373" s="14">
        <v>347.48</v>
      </c>
      <c r="C373">
        <f t="shared" si="15"/>
        <v>348.41750000000002</v>
      </c>
      <c r="G373">
        <f t="shared" si="16"/>
        <v>1.5258333333333667</v>
      </c>
      <c r="H373" s="16">
        <f t="shared" si="17"/>
        <v>4.3793246129524678E-3</v>
      </c>
    </row>
    <row r="374" spans="1:8" ht="14.4">
      <c r="A374" s="7">
        <v>31778</v>
      </c>
      <c r="B374" s="13">
        <v>348.73</v>
      </c>
      <c r="C374">
        <f t="shared" si="15"/>
        <v>348.58083333333337</v>
      </c>
      <c r="G374">
        <f t="shared" si="16"/>
        <v>1.5766666666667106</v>
      </c>
      <c r="H374" s="16">
        <f t="shared" si="17"/>
        <v>4.5231020064692134E-3</v>
      </c>
    </row>
    <row r="375" spans="1:8" ht="14.4">
      <c r="A375" s="8">
        <v>31809</v>
      </c>
      <c r="B375" s="14">
        <v>348.92</v>
      </c>
      <c r="C375">
        <f t="shared" si="15"/>
        <v>348.75</v>
      </c>
      <c r="G375">
        <f t="shared" si="16"/>
        <v>1.6700000000000159</v>
      </c>
      <c r="H375" s="16">
        <f t="shared" si="17"/>
        <v>4.7885304659498664E-3</v>
      </c>
    </row>
    <row r="376" spans="1:8" ht="14.4">
      <c r="A376" s="7">
        <v>31837</v>
      </c>
      <c r="B376" s="13">
        <v>349.81</v>
      </c>
      <c r="C376">
        <f t="shared" si="15"/>
        <v>348.84833333333336</v>
      </c>
      <c r="G376">
        <f t="shared" si="16"/>
        <v>1.6008333333333553</v>
      </c>
      <c r="H376" s="16">
        <f t="shared" si="17"/>
        <v>4.5889092203393695E-3</v>
      </c>
    </row>
    <row r="377" spans="1:8" ht="14.4">
      <c r="A377" s="8">
        <v>31868</v>
      </c>
      <c r="B377" s="14">
        <v>351.4</v>
      </c>
      <c r="C377">
        <f t="shared" si="15"/>
        <v>349.00666666666666</v>
      </c>
      <c r="G377">
        <f t="shared" si="16"/>
        <v>1.6366666666665992</v>
      </c>
      <c r="H377" s="16">
        <f t="shared" si="17"/>
        <v>4.6894997230232443E-3</v>
      </c>
    </row>
    <row r="378" spans="1:8" ht="14.4">
      <c r="A378" s="7">
        <v>31898</v>
      </c>
      <c r="B378" s="13">
        <v>352.15</v>
      </c>
      <c r="C378">
        <f t="shared" si="15"/>
        <v>349.16166666666663</v>
      </c>
      <c r="G378">
        <f t="shared" si="16"/>
        <v>1.6674999999999613</v>
      </c>
      <c r="H378" s="16">
        <f t="shared" si="17"/>
        <v>4.7757247120482722E-3</v>
      </c>
    </row>
    <row r="379" spans="1:8" ht="14.4">
      <c r="A379" s="8">
        <v>31929</v>
      </c>
      <c r="B379" s="14">
        <v>351.58</v>
      </c>
      <c r="C379">
        <f t="shared" si="15"/>
        <v>349.31166666666667</v>
      </c>
      <c r="G379">
        <f t="shared" si="16"/>
        <v>1.7041666666665947</v>
      </c>
      <c r="H379" s="16">
        <f t="shared" si="17"/>
        <v>4.8786422822024115E-3</v>
      </c>
    </row>
    <row r="380" spans="1:8" ht="14.4">
      <c r="A380" s="7">
        <v>31959</v>
      </c>
      <c r="B380" s="13">
        <v>350.21</v>
      </c>
      <c r="C380">
        <f t="shared" si="15"/>
        <v>349.46</v>
      </c>
      <c r="G380">
        <f t="shared" si="16"/>
        <v>1.6899999999999409</v>
      </c>
      <c r="H380" s="16">
        <f t="shared" si="17"/>
        <v>4.8360327362214298E-3</v>
      </c>
    </row>
    <row r="381" spans="1:8" ht="14.4">
      <c r="A381" s="8">
        <v>31990</v>
      </c>
      <c r="B381" s="14">
        <v>348.2</v>
      </c>
      <c r="C381">
        <f t="shared" si="15"/>
        <v>349.69166666666661</v>
      </c>
      <c r="G381">
        <f t="shared" si="16"/>
        <v>1.8016666666665628</v>
      </c>
      <c r="H381" s="16">
        <f t="shared" si="17"/>
        <v>5.1521578533466998E-3</v>
      </c>
    </row>
    <row r="382" spans="1:8" ht="14.4">
      <c r="A382" s="7">
        <v>32021</v>
      </c>
      <c r="B382" s="13">
        <v>346.66</v>
      </c>
      <c r="C382">
        <f t="shared" si="15"/>
        <v>349.9158333333333</v>
      </c>
      <c r="G382">
        <f t="shared" si="16"/>
        <v>1.8958333333332575</v>
      </c>
      <c r="H382" s="16">
        <f t="shared" si="17"/>
        <v>5.4179695593461986E-3</v>
      </c>
    </row>
    <row r="383" spans="1:8" ht="14.4">
      <c r="A383" s="8">
        <v>32051</v>
      </c>
      <c r="B383" s="14">
        <v>346.72</v>
      </c>
      <c r="C383">
        <f t="shared" si="15"/>
        <v>350.10500000000002</v>
      </c>
      <c r="G383">
        <f t="shared" si="16"/>
        <v>1.9566666666666492</v>
      </c>
      <c r="H383" s="16">
        <f t="shared" si="17"/>
        <v>5.5887995506109572E-3</v>
      </c>
    </row>
    <row r="384" spans="1:8" ht="14.4">
      <c r="A384" s="7">
        <v>32082</v>
      </c>
      <c r="B384" s="13">
        <v>348.08</v>
      </c>
      <c r="C384">
        <f t="shared" si="15"/>
        <v>350.28833333333341</v>
      </c>
      <c r="G384">
        <f t="shared" si="16"/>
        <v>2.0041666666667766</v>
      </c>
      <c r="H384" s="16">
        <f t="shared" si="17"/>
        <v>5.7214770688911783E-3</v>
      </c>
    </row>
    <row r="385" spans="1:8" ht="14.4">
      <c r="A385" s="8">
        <v>32112</v>
      </c>
      <c r="B385" s="14">
        <v>349.28</v>
      </c>
      <c r="C385">
        <f t="shared" si="15"/>
        <v>350.47999999999996</v>
      </c>
      <c r="G385">
        <f t="shared" si="16"/>
        <v>2.0624999999999432</v>
      </c>
      <c r="H385" s="16">
        <f t="shared" si="17"/>
        <v>5.8847865784065947E-3</v>
      </c>
    </row>
    <row r="386" spans="1:8" ht="14.4">
      <c r="A386" s="7">
        <v>32143</v>
      </c>
      <c r="B386" s="13">
        <v>350.51</v>
      </c>
      <c r="C386">
        <f t="shared" si="15"/>
        <v>350.69583333333327</v>
      </c>
      <c r="G386">
        <f t="shared" si="16"/>
        <v>2.1149999999998954</v>
      </c>
      <c r="H386" s="16">
        <f t="shared" si="17"/>
        <v>6.0308672044860215E-3</v>
      </c>
    </row>
    <row r="387" spans="1:8" ht="14.4">
      <c r="A387" s="8">
        <v>32174</v>
      </c>
      <c r="B387" s="14">
        <v>351.7</v>
      </c>
      <c r="C387">
        <f t="shared" si="15"/>
        <v>350.88666666666671</v>
      </c>
      <c r="G387">
        <f t="shared" si="16"/>
        <v>2.1366666666667129</v>
      </c>
      <c r="H387" s="16">
        <f t="shared" si="17"/>
        <v>6.0893355879392567E-3</v>
      </c>
    </row>
    <row r="388" spans="1:8" ht="14.4">
      <c r="A388" s="7">
        <v>32203</v>
      </c>
      <c r="B388" s="13">
        <v>352.5</v>
      </c>
      <c r="C388">
        <f t="shared" si="15"/>
        <v>351.07916666666671</v>
      </c>
      <c r="G388">
        <f t="shared" si="16"/>
        <v>2.2308333333333508</v>
      </c>
      <c r="H388" s="16">
        <f t="shared" si="17"/>
        <v>6.3542173536358625E-3</v>
      </c>
    </row>
    <row r="389" spans="1:8" ht="14.4">
      <c r="A389" s="8">
        <v>32234</v>
      </c>
      <c r="B389" s="14">
        <v>353.67</v>
      </c>
      <c r="C389">
        <f t="shared" si="15"/>
        <v>351.3</v>
      </c>
      <c r="G389">
        <f t="shared" si="16"/>
        <v>2.2933333333333508</v>
      </c>
      <c r="H389" s="16">
        <f t="shared" si="17"/>
        <v>6.5281335990132385E-3</v>
      </c>
    </row>
    <row r="390" spans="1:8" ht="14.4">
      <c r="A390" s="7">
        <v>32264</v>
      </c>
      <c r="B390" s="13">
        <v>354.35</v>
      </c>
      <c r="C390">
        <f t="shared" si="15"/>
        <v>351.49500000000006</v>
      </c>
      <c r="G390">
        <f t="shared" si="16"/>
        <v>2.3333333333334281</v>
      </c>
      <c r="H390" s="16">
        <f t="shared" si="17"/>
        <v>6.6383115928631354E-3</v>
      </c>
    </row>
    <row r="391" spans="1:8" ht="14.4">
      <c r="A391" s="8">
        <v>32295</v>
      </c>
      <c r="B391" s="14">
        <v>353.88</v>
      </c>
      <c r="C391">
        <f t="shared" si="15"/>
        <v>351.69000000000005</v>
      </c>
      <c r="G391">
        <f t="shared" si="16"/>
        <v>2.3783333333333871</v>
      </c>
      <c r="H391" s="16">
        <f t="shared" si="17"/>
        <v>6.7625844730682897E-3</v>
      </c>
    </row>
    <row r="392" spans="1:8" ht="14.4">
      <c r="A392" s="7">
        <v>32325</v>
      </c>
      <c r="B392" s="13">
        <v>352.8</v>
      </c>
      <c r="C392">
        <f t="shared" si="15"/>
        <v>351.90333333333336</v>
      </c>
      <c r="G392">
        <f t="shared" si="16"/>
        <v>2.4433333333333849</v>
      </c>
      <c r="H392" s="16">
        <f t="shared" si="17"/>
        <v>6.9431946273125706E-3</v>
      </c>
    </row>
    <row r="393" spans="1:8" ht="14.4">
      <c r="A393" s="8">
        <v>32356</v>
      </c>
      <c r="B393" s="14">
        <v>350.49</v>
      </c>
      <c r="C393">
        <f t="shared" si="15"/>
        <v>352.04749999999996</v>
      </c>
      <c r="G393">
        <f t="shared" si="16"/>
        <v>2.3558333333333508</v>
      </c>
      <c r="H393" s="16">
        <f t="shared" si="17"/>
        <v>6.6918053198314177E-3</v>
      </c>
    </row>
    <row r="394" spans="1:8" ht="14.4">
      <c r="A394" s="7">
        <v>32387</v>
      </c>
      <c r="B394" s="13">
        <v>348.97</v>
      </c>
      <c r="C394">
        <f t="shared" si="15"/>
        <v>352.17916666666662</v>
      </c>
      <c r="G394">
        <f t="shared" si="16"/>
        <v>2.2633333333333212</v>
      </c>
      <c r="H394" s="16">
        <f t="shared" si="17"/>
        <v>6.4266531003395189E-3</v>
      </c>
    </row>
    <row r="395" spans="1:8" ht="14.4">
      <c r="A395" s="8">
        <v>32417</v>
      </c>
      <c r="B395" s="14">
        <v>349.37</v>
      </c>
      <c r="C395">
        <f t="shared" si="15"/>
        <v>352.34999999999997</v>
      </c>
      <c r="G395">
        <f t="shared" si="16"/>
        <v>2.2449999999999477</v>
      </c>
      <c r="H395" s="16">
        <f t="shared" si="17"/>
        <v>6.3715056052219329E-3</v>
      </c>
    </row>
    <row r="396" spans="1:8" ht="14.4">
      <c r="A396" s="7">
        <v>32448</v>
      </c>
      <c r="B396" s="13">
        <v>350.42</v>
      </c>
      <c r="C396">
        <f t="shared" si="15"/>
        <v>352.48333333333335</v>
      </c>
      <c r="G396">
        <f t="shared" si="16"/>
        <v>2.1949999999999363</v>
      </c>
      <c r="H396" s="16">
        <f t="shared" si="17"/>
        <v>6.2272447869873839E-3</v>
      </c>
    </row>
    <row r="397" spans="1:8" ht="14.4">
      <c r="A397" s="8">
        <v>32478</v>
      </c>
      <c r="B397" s="14">
        <v>351.62</v>
      </c>
      <c r="C397">
        <f t="shared" si="15"/>
        <v>352.61333333333329</v>
      </c>
      <c r="G397">
        <f t="shared" si="16"/>
        <v>2.1333333333333258</v>
      </c>
      <c r="H397" s="16">
        <f t="shared" si="17"/>
        <v>6.0500642819329752E-3</v>
      </c>
    </row>
    <row r="398" spans="1:8" ht="14.4">
      <c r="A398" s="7">
        <v>32509</v>
      </c>
      <c r="B398" s="13">
        <v>353.07</v>
      </c>
      <c r="C398">
        <f t="shared" si="15"/>
        <v>352.71749999999997</v>
      </c>
      <c r="G398">
        <f t="shared" si="16"/>
        <v>2.0216666666667038</v>
      </c>
      <c r="H398" s="16">
        <f t="shared" si="17"/>
        <v>5.7316880128337943E-3</v>
      </c>
    </row>
    <row r="399" spans="1:8" ht="14.4">
      <c r="A399" s="8">
        <v>32540</v>
      </c>
      <c r="B399" s="14">
        <v>353.43</v>
      </c>
      <c r="C399">
        <f t="shared" si="15"/>
        <v>352.83</v>
      </c>
      <c r="G399">
        <f t="shared" si="16"/>
        <v>1.9433333333332712</v>
      </c>
      <c r="H399" s="16">
        <f t="shared" si="17"/>
        <v>5.5078460826269628E-3</v>
      </c>
    </row>
    <row r="400" spans="1:8" ht="14.4">
      <c r="A400" s="7">
        <v>32568</v>
      </c>
      <c r="B400" s="13">
        <v>354.08</v>
      </c>
      <c r="C400">
        <f t="shared" si="15"/>
        <v>352.92333333333335</v>
      </c>
      <c r="G400">
        <f t="shared" si="16"/>
        <v>1.8441666666666379</v>
      </c>
      <c r="H400" s="16">
        <f t="shared" si="17"/>
        <v>5.2254030620436107E-3</v>
      </c>
    </row>
    <row r="401" spans="1:8" ht="14.4">
      <c r="A401" s="8">
        <v>32599</v>
      </c>
      <c r="B401" s="14">
        <v>355.72</v>
      </c>
      <c r="C401">
        <f t="shared" si="15"/>
        <v>353.00333333333339</v>
      </c>
      <c r="G401">
        <f t="shared" si="16"/>
        <v>1.7033333333333758</v>
      </c>
      <c r="H401" s="16">
        <f t="shared" si="17"/>
        <v>4.8252613289771831E-3</v>
      </c>
    </row>
    <row r="402" spans="1:8" ht="14.4">
      <c r="A402" s="7">
        <v>32629</v>
      </c>
      <c r="B402" s="13">
        <v>355.95</v>
      </c>
      <c r="C402">
        <f t="shared" si="15"/>
        <v>353.09750000000003</v>
      </c>
      <c r="G402">
        <f t="shared" si="16"/>
        <v>1.6024999999999636</v>
      </c>
      <c r="H402" s="16">
        <f t="shared" si="17"/>
        <v>4.5384065307739743E-3</v>
      </c>
    </row>
    <row r="403" spans="1:8" ht="14.4">
      <c r="A403" s="8">
        <v>32660</v>
      </c>
      <c r="B403" s="14">
        <v>355.44</v>
      </c>
      <c r="C403">
        <f t="shared" si="15"/>
        <v>353.2050000000001</v>
      </c>
      <c r="G403">
        <f t="shared" si="16"/>
        <v>1.5150000000000432</v>
      </c>
      <c r="H403" s="16">
        <f t="shared" si="17"/>
        <v>4.2892937529198137E-3</v>
      </c>
    </row>
    <row r="404" spans="1:8" ht="14.4">
      <c r="A404" s="7">
        <v>32690</v>
      </c>
      <c r="B404" s="13">
        <v>354.05</v>
      </c>
      <c r="C404">
        <f t="shared" si="15"/>
        <v>353.27083333333331</v>
      </c>
      <c r="G404">
        <f t="shared" si="16"/>
        <v>1.36749999999995</v>
      </c>
      <c r="H404" s="16">
        <f t="shared" si="17"/>
        <v>3.8709677419353425E-3</v>
      </c>
    </row>
    <row r="405" spans="1:8" ht="14.4">
      <c r="A405" s="8">
        <v>32721</v>
      </c>
      <c r="B405" s="14">
        <v>351.84</v>
      </c>
      <c r="C405">
        <f t="shared" si="15"/>
        <v>353.41</v>
      </c>
      <c r="G405">
        <f t="shared" si="16"/>
        <v>1.3625000000000682</v>
      </c>
      <c r="H405" s="16">
        <f t="shared" si="17"/>
        <v>3.8552955490791662E-3</v>
      </c>
    </row>
    <row r="406" spans="1:8" ht="14.4">
      <c r="A406" s="7">
        <v>32752</v>
      </c>
      <c r="B406" s="13">
        <v>350.09</v>
      </c>
      <c r="C406">
        <f t="shared" si="15"/>
        <v>353.54916666666668</v>
      </c>
      <c r="G406">
        <f t="shared" si="16"/>
        <v>1.3700000000000614</v>
      </c>
      <c r="H406" s="16">
        <f t="shared" si="17"/>
        <v>3.8749914556911549E-3</v>
      </c>
    </row>
    <row r="407" spans="1:8" ht="14.4">
      <c r="A407" s="8">
        <v>32782</v>
      </c>
      <c r="B407" s="14">
        <v>350.33</v>
      </c>
      <c r="C407">
        <f t="shared" si="15"/>
        <v>353.60416666666669</v>
      </c>
      <c r="G407">
        <f t="shared" si="16"/>
        <v>1.2541666666667197</v>
      </c>
      <c r="H407" s="16">
        <f t="shared" si="17"/>
        <v>3.5468096388383045E-3</v>
      </c>
    </row>
    <row r="408" spans="1:8" ht="14.4">
      <c r="A408" s="7">
        <v>32813</v>
      </c>
      <c r="B408" s="13">
        <v>351.55</v>
      </c>
      <c r="C408">
        <f t="shared" si="15"/>
        <v>353.7233333333333</v>
      </c>
      <c r="G408">
        <f t="shared" si="16"/>
        <v>1.2399999999999523</v>
      </c>
      <c r="H408" s="16">
        <f t="shared" si="17"/>
        <v>3.5055646126443993E-3</v>
      </c>
    </row>
    <row r="409" spans="1:8" ht="14.4">
      <c r="A409" s="8">
        <v>32843</v>
      </c>
      <c r="B409" s="14">
        <v>352.91</v>
      </c>
      <c r="C409">
        <f t="shared" si="15"/>
        <v>353.80250000000001</v>
      </c>
      <c r="G409">
        <f t="shared" si="16"/>
        <v>1.189166666666722</v>
      </c>
      <c r="H409" s="16">
        <f t="shared" si="17"/>
        <v>3.3611030636208675E-3</v>
      </c>
    </row>
    <row r="410" spans="1:8" ht="14.4">
      <c r="A410" s="7">
        <v>32874</v>
      </c>
      <c r="B410" s="13">
        <v>353.86</v>
      </c>
      <c r="C410">
        <f t="shared" si="15"/>
        <v>353.8725</v>
      </c>
      <c r="G410">
        <f t="shared" si="16"/>
        <v>1.1550000000000296</v>
      </c>
      <c r="H410" s="16">
        <f t="shared" si="17"/>
        <v>3.2638874170782687E-3</v>
      </c>
    </row>
    <row r="411" spans="1:8" ht="14.4">
      <c r="A411" s="8">
        <v>32905</v>
      </c>
      <c r="B411" s="14">
        <v>355.1</v>
      </c>
      <c r="C411">
        <f t="shared" si="15"/>
        <v>353.97416666666669</v>
      </c>
      <c r="G411">
        <f t="shared" si="16"/>
        <v>1.1441666666667061</v>
      </c>
      <c r="H411" s="16">
        <f t="shared" si="17"/>
        <v>3.2323451099304499E-3</v>
      </c>
    </row>
    <row r="412" spans="1:8" ht="14.4">
      <c r="A412" s="7">
        <v>32933</v>
      </c>
      <c r="B412" s="13">
        <v>355.75</v>
      </c>
      <c r="C412">
        <f t="shared" si="15"/>
        <v>354.08166666666665</v>
      </c>
      <c r="G412">
        <f t="shared" si="16"/>
        <v>1.158333333333303</v>
      </c>
      <c r="H412" s="16">
        <f t="shared" si="17"/>
        <v>3.2713733649016087E-3</v>
      </c>
    </row>
    <row r="413" spans="1:8" ht="14.4">
      <c r="A413" s="8">
        <v>32964</v>
      </c>
      <c r="B413" s="14">
        <v>356.38</v>
      </c>
      <c r="C413">
        <f t="shared" si="15"/>
        <v>354.19499999999999</v>
      </c>
      <c r="G413">
        <f t="shared" si="16"/>
        <v>1.191666666666606</v>
      </c>
      <c r="H413" s="16">
        <f t="shared" si="17"/>
        <v>3.3644367274145771E-3</v>
      </c>
    </row>
    <row r="414" spans="1:8" ht="14.4">
      <c r="A414" s="7">
        <v>32994</v>
      </c>
      <c r="B414" s="13">
        <v>357.38</v>
      </c>
      <c r="C414">
        <f t="shared" si="15"/>
        <v>354.32750000000004</v>
      </c>
      <c r="G414">
        <f t="shared" si="16"/>
        <v>1.2300000000000182</v>
      </c>
      <c r="H414" s="16">
        <f t="shared" si="17"/>
        <v>3.4713647684698986E-3</v>
      </c>
    </row>
    <row r="415" spans="1:8" ht="14.4">
      <c r="A415" s="8">
        <v>33025</v>
      </c>
      <c r="B415" s="14">
        <v>356.39</v>
      </c>
      <c r="C415">
        <f t="shared" si="15"/>
        <v>354.45250000000004</v>
      </c>
      <c r="G415">
        <f t="shared" si="16"/>
        <v>1.2474999999999454</v>
      </c>
      <c r="H415" s="16">
        <f t="shared" si="17"/>
        <v>3.5195124875687018E-3</v>
      </c>
    </row>
    <row r="416" spans="1:8" ht="14.4">
      <c r="A416" s="7">
        <v>33055</v>
      </c>
      <c r="B416" s="13">
        <v>354.89</v>
      </c>
      <c r="C416">
        <f t="shared" si="15"/>
        <v>354.54166666666669</v>
      </c>
      <c r="G416">
        <f t="shared" si="16"/>
        <v>1.2708333333333712</v>
      </c>
      <c r="H416" s="16">
        <f t="shared" si="17"/>
        <v>3.5844400047010117E-3</v>
      </c>
    </row>
    <row r="417" spans="1:8" ht="14.4">
      <c r="A417" s="8">
        <v>33086</v>
      </c>
      <c r="B417" s="14">
        <v>353.06</v>
      </c>
      <c r="C417">
        <f t="shared" si="15"/>
        <v>354.60166666666663</v>
      </c>
      <c r="G417">
        <f t="shared" si="16"/>
        <v>1.191666666666606</v>
      </c>
      <c r="H417" s="16">
        <f t="shared" si="17"/>
        <v>3.3605783014742539E-3</v>
      </c>
    </row>
    <row r="418" spans="1:8" ht="14.4">
      <c r="A418" s="7">
        <v>33117</v>
      </c>
      <c r="B418" s="13">
        <v>351.38</v>
      </c>
      <c r="C418">
        <f t="shared" ref="C418:C481" si="18">SUM(B413:B424)/12</f>
        <v>354.73333333333335</v>
      </c>
      <c r="G418">
        <f t="shared" si="16"/>
        <v>1.1841666666666697</v>
      </c>
      <c r="H418" s="16">
        <f t="shared" si="17"/>
        <v>3.3381883104679658E-3</v>
      </c>
    </row>
    <row r="419" spans="1:8" ht="14.4">
      <c r="A419" s="8">
        <v>33147</v>
      </c>
      <c r="B419" s="14">
        <v>351.69</v>
      </c>
      <c r="C419">
        <f t="shared" si="18"/>
        <v>354.93249999999995</v>
      </c>
      <c r="G419">
        <f t="shared" si="16"/>
        <v>1.3283333333332621</v>
      </c>
      <c r="H419" s="16">
        <f t="shared" si="17"/>
        <v>3.742495638841927E-3</v>
      </c>
    </row>
    <row r="420" spans="1:8" ht="14.4">
      <c r="A420" s="7">
        <v>33178</v>
      </c>
      <c r="B420" s="13">
        <v>353.14</v>
      </c>
      <c r="C420">
        <f t="shared" si="18"/>
        <v>355.08666666666659</v>
      </c>
      <c r="G420">
        <f t="shared" si="16"/>
        <v>1.3633333333332871</v>
      </c>
      <c r="H420" s="16">
        <f t="shared" si="17"/>
        <v>3.8394382592041964E-3</v>
      </c>
    </row>
    <row r="421" spans="1:8" ht="14.4">
      <c r="A421" s="8">
        <v>33208</v>
      </c>
      <c r="B421" s="14">
        <v>354.41</v>
      </c>
      <c r="C421">
        <f t="shared" si="18"/>
        <v>355.23999999999995</v>
      </c>
      <c r="G421">
        <f t="shared" si="16"/>
        <v>1.4374999999999432</v>
      </c>
      <c r="H421" s="16">
        <f t="shared" si="17"/>
        <v>4.046560072063797E-3</v>
      </c>
    </row>
    <row r="422" spans="1:8" ht="14.4">
      <c r="A422" s="7">
        <v>33239</v>
      </c>
      <c r="B422" s="13">
        <v>354.93</v>
      </c>
      <c r="C422">
        <f t="shared" si="18"/>
        <v>355.35750000000002</v>
      </c>
      <c r="G422">
        <f t="shared" si="16"/>
        <v>1.4850000000000136</v>
      </c>
      <c r="H422" s="16">
        <f t="shared" si="17"/>
        <v>4.1788902724721258E-3</v>
      </c>
    </row>
    <row r="423" spans="1:8" ht="14.4">
      <c r="A423" s="8">
        <v>33270</v>
      </c>
      <c r="B423" s="14">
        <v>355.82</v>
      </c>
      <c r="C423">
        <f t="shared" si="18"/>
        <v>355.43333333333339</v>
      </c>
      <c r="G423">
        <f t="shared" si="16"/>
        <v>1.4591666666667038</v>
      </c>
      <c r="H423" s="16">
        <f t="shared" si="17"/>
        <v>4.1053174528745294E-3</v>
      </c>
    </row>
    <row r="424" spans="1:8" ht="14.4">
      <c r="A424" s="7">
        <v>33298</v>
      </c>
      <c r="B424" s="13">
        <v>357.33</v>
      </c>
      <c r="C424">
        <f t="shared" si="18"/>
        <v>355.51333333333338</v>
      </c>
      <c r="G424">
        <f t="shared" si="16"/>
        <v>1.4316666666667288</v>
      </c>
      <c r="H424" s="16">
        <f t="shared" si="17"/>
        <v>4.0270407110846156E-3</v>
      </c>
    </row>
    <row r="425" spans="1:8" ht="14.4">
      <c r="A425" s="8">
        <v>33329</v>
      </c>
      <c r="B425" s="14">
        <v>358.77</v>
      </c>
      <c r="C425">
        <f t="shared" si="18"/>
        <v>355.57500000000005</v>
      </c>
      <c r="G425">
        <f t="shared" si="16"/>
        <v>1.3800000000000523</v>
      </c>
      <c r="H425" s="16">
        <f t="shared" si="17"/>
        <v>3.8810377557478791E-3</v>
      </c>
    </row>
    <row r="426" spans="1:8" ht="14.4">
      <c r="A426" s="7">
        <v>33359</v>
      </c>
      <c r="B426" s="13">
        <v>359.23</v>
      </c>
      <c r="C426">
        <f t="shared" si="18"/>
        <v>355.63749999999999</v>
      </c>
      <c r="G426">
        <f t="shared" si="16"/>
        <v>1.3099999999999454</v>
      </c>
      <c r="H426" s="16">
        <f t="shared" si="17"/>
        <v>3.6835260623526637E-3</v>
      </c>
    </row>
    <row r="427" spans="1:8" ht="14.4">
      <c r="A427" s="8">
        <v>33390</v>
      </c>
      <c r="B427" s="14">
        <v>358.23</v>
      </c>
      <c r="C427">
        <f t="shared" si="18"/>
        <v>355.70416666666665</v>
      </c>
      <c r="G427">
        <f t="shared" si="16"/>
        <v>1.2516666666666083</v>
      </c>
      <c r="H427" s="16">
        <f t="shared" si="17"/>
        <v>3.5188417341187788E-3</v>
      </c>
    </row>
    <row r="428" spans="1:8" ht="14.4">
      <c r="A428" s="7">
        <v>33420</v>
      </c>
      <c r="B428" s="13">
        <v>356.3</v>
      </c>
      <c r="C428">
        <f t="shared" si="18"/>
        <v>355.82166666666672</v>
      </c>
      <c r="G428">
        <f t="shared" si="16"/>
        <v>1.2800000000000296</v>
      </c>
      <c r="H428" s="16">
        <f t="shared" si="17"/>
        <v>3.597307640063223E-3</v>
      </c>
    </row>
    <row r="429" spans="1:8" ht="14.4">
      <c r="A429" s="8">
        <v>33451</v>
      </c>
      <c r="B429" s="14">
        <v>353.97</v>
      </c>
      <c r="C429">
        <f t="shared" si="18"/>
        <v>355.9375</v>
      </c>
      <c r="G429">
        <f t="shared" si="16"/>
        <v>1.335833333333369</v>
      </c>
      <c r="H429" s="16">
        <f t="shared" si="17"/>
        <v>3.7529997073457249E-3</v>
      </c>
    </row>
    <row r="430" spans="1:8" ht="14.4">
      <c r="A430" s="7">
        <v>33482</v>
      </c>
      <c r="B430" s="13">
        <v>352.34</v>
      </c>
      <c r="C430">
        <f t="shared" si="18"/>
        <v>355.99083333333334</v>
      </c>
      <c r="G430">
        <f t="shared" ref="G430:G493" si="19">C430-C418</f>
        <v>1.2574999999999932</v>
      </c>
      <c r="H430" s="16">
        <f t="shared" ref="H430:H493" si="20">G430/C430</f>
        <v>3.5323943266329233E-3</v>
      </c>
    </row>
    <row r="431" spans="1:8" ht="14.4">
      <c r="A431" s="8">
        <v>33512</v>
      </c>
      <c r="B431" s="14">
        <v>352.43</v>
      </c>
      <c r="C431">
        <f t="shared" si="18"/>
        <v>356.02833333333336</v>
      </c>
      <c r="G431">
        <f t="shared" si="19"/>
        <v>1.0958333333334167</v>
      </c>
      <c r="H431" s="16">
        <f t="shared" si="20"/>
        <v>3.0779385535797711E-3</v>
      </c>
    </row>
    <row r="432" spans="1:8" ht="14.4">
      <c r="A432" s="7">
        <v>33543</v>
      </c>
      <c r="B432" s="13">
        <v>353.89</v>
      </c>
      <c r="C432">
        <f t="shared" si="18"/>
        <v>356.06833333333338</v>
      </c>
      <c r="G432">
        <f t="shared" si="19"/>
        <v>0.98166666666679703</v>
      </c>
      <c r="H432" s="16">
        <f t="shared" si="20"/>
        <v>2.7569614446668858E-3</v>
      </c>
    </row>
    <row r="433" spans="1:8" ht="14.4">
      <c r="A433" s="8">
        <v>33573</v>
      </c>
      <c r="B433" s="14">
        <v>355.21</v>
      </c>
      <c r="C433">
        <f t="shared" si="18"/>
        <v>356.16916666666663</v>
      </c>
      <c r="G433">
        <f t="shared" si="19"/>
        <v>0.92916666666667425</v>
      </c>
      <c r="H433" s="16">
        <f t="shared" si="20"/>
        <v>2.6087790679990763E-3</v>
      </c>
    </row>
    <row r="434" spans="1:8" ht="14.4">
      <c r="A434" s="7">
        <v>33604</v>
      </c>
      <c r="B434" s="13">
        <v>356.34</v>
      </c>
      <c r="C434">
        <f t="shared" si="18"/>
        <v>356.24000000000007</v>
      </c>
      <c r="G434">
        <f t="shared" si="19"/>
        <v>0.88250000000005002</v>
      </c>
      <c r="H434" s="16">
        <f t="shared" si="20"/>
        <v>2.4772625196498145E-3</v>
      </c>
    </row>
    <row r="435" spans="1:8" ht="14.4">
      <c r="A435" s="8">
        <v>33635</v>
      </c>
      <c r="B435" s="14">
        <v>357.21</v>
      </c>
      <c r="C435">
        <f t="shared" si="18"/>
        <v>356.32499999999999</v>
      </c>
      <c r="G435">
        <f t="shared" si="19"/>
        <v>0.89166666666659467</v>
      </c>
      <c r="H435" s="16">
        <f t="shared" si="20"/>
        <v>2.502397156154058E-3</v>
      </c>
    </row>
    <row r="436" spans="1:8" ht="14.4">
      <c r="A436" s="7">
        <v>33664</v>
      </c>
      <c r="B436" s="13">
        <v>357.97</v>
      </c>
      <c r="C436">
        <f t="shared" si="18"/>
        <v>356.38083333333338</v>
      </c>
      <c r="G436">
        <f t="shared" si="19"/>
        <v>0.86750000000000682</v>
      </c>
      <c r="H436" s="16">
        <f t="shared" si="20"/>
        <v>2.4341937580818459E-3</v>
      </c>
    </row>
    <row r="437" spans="1:8" ht="14.4">
      <c r="A437" s="8">
        <v>33695</v>
      </c>
      <c r="B437" s="14">
        <v>359.22</v>
      </c>
      <c r="C437">
        <f t="shared" si="18"/>
        <v>356.46250000000003</v>
      </c>
      <c r="G437">
        <f t="shared" si="19"/>
        <v>0.88749999999998863</v>
      </c>
      <c r="H437" s="16">
        <f t="shared" si="20"/>
        <v>2.4897429603394144E-3</v>
      </c>
    </row>
    <row r="438" spans="1:8" ht="14.4">
      <c r="A438" s="7">
        <v>33725</v>
      </c>
      <c r="B438" s="13">
        <v>359.71</v>
      </c>
      <c r="C438">
        <f t="shared" si="18"/>
        <v>356.50666666666666</v>
      </c>
      <c r="G438">
        <f t="shared" si="19"/>
        <v>0.86916666666667197</v>
      </c>
      <c r="H438" s="16">
        <f t="shared" si="20"/>
        <v>2.4380095743885256E-3</v>
      </c>
    </row>
    <row r="439" spans="1:8" ht="14.4">
      <c r="A439" s="8">
        <v>33756</v>
      </c>
      <c r="B439" s="14">
        <v>359.44</v>
      </c>
      <c r="C439">
        <f t="shared" si="18"/>
        <v>356.54583333333335</v>
      </c>
      <c r="G439">
        <f t="shared" si="19"/>
        <v>0.84166666666669698</v>
      </c>
      <c r="H439" s="16">
        <f t="shared" si="20"/>
        <v>2.3606128244382709E-3</v>
      </c>
    </row>
    <row r="440" spans="1:8" ht="14.4">
      <c r="A440" s="7">
        <v>33786</v>
      </c>
      <c r="B440" s="13">
        <v>357.15</v>
      </c>
      <c r="C440">
        <f t="shared" si="18"/>
        <v>356.60916666666668</v>
      </c>
      <c r="G440">
        <f t="shared" si="19"/>
        <v>0.78749999999996589</v>
      </c>
      <c r="H440" s="16">
        <f t="shared" si="20"/>
        <v>2.2082999362045726E-3</v>
      </c>
    </row>
    <row r="441" spans="1:8" ht="14.4">
      <c r="A441" s="8">
        <v>33817</v>
      </c>
      <c r="B441" s="14">
        <v>354.99</v>
      </c>
      <c r="C441">
        <f t="shared" si="18"/>
        <v>356.62666666666672</v>
      </c>
      <c r="G441">
        <f t="shared" si="19"/>
        <v>0.68916666666672199</v>
      </c>
      <c r="H441" s="16">
        <f t="shared" si="20"/>
        <v>1.9324597151083912E-3</v>
      </c>
    </row>
    <row r="442" spans="1:8" ht="14.4">
      <c r="A442" s="7">
        <v>33848</v>
      </c>
      <c r="B442" s="13">
        <v>353.01</v>
      </c>
      <c r="C442">
        <f t="shared" si="18"/>
        <v>356.67833333333328</v>
      </c>
      <c r="G442">
        <f t="shared" si="19"/>
        <v>0.68749999999994316</v>
      </c>
      <c r="H442" s="16">
        <f t="shared" si="20"/>
        <v>1.9275070441619477E-3</v>
      </c>
    </row>
    <row r="443" spans="1:8" ht="14.4">
      <c r="A443" s="8">
        <v>33878</v>
      </c>
      <c r="B443" s="14">
        <v>353.41</v>
      </c>
      <c r="C443">
        <f t="shared" si="18"/>
        <v>356.69250000000005</v>
      </c>
      <c r="G443">
        <f t="shared" si="19"/>
        <v>0.66416666666668789</v>
      </c>
      <c r="H443" s="16">
        <f t="shared" si="20"/>
        <v>1.8620146671620172E-3</v>
      </c>
    </row>
    <row r="444" spans="1:8" ht="14.4">
      <c r="A444" s="7">
        <v>33909</v>
      </c>
      <c r="B444" s="13">
        <v>354.42</v>
      </c>
      <c r="C444">
        <f t="shared" si="18"/>
        <v>356.74166666666662</v>
      </c>
      <c r="G444">
        <f t="shared" si="19"/>
        <v>0.67333333333323253</v>
      </c>
      <c r="H444" s="16">
        <f t="shared" si="20"/>
        <v>1.8874535728465489E-3</v>
      </c>
    </row>
    <row r="445" spans="1:8" ht="14.4">
      <c r="A445" s="8">
        <v>33939</v>
      </c>
      <c r="B445" s="14">
        <v>355.68</v>
      </c>
      <c r="C445">
        <f t="shared" si="18"/>
        <v>356.75833333333338</v>
      </c>
      <c r="G445">
        <f t="shared" si="19"/>
        <v>0.5891666666667561</v>
      </c>
      <c r="H445" s="16">
        <f t="shared" si="20"/>
        <v>1.6514447221510995E-3</v>
      </c>
    </row>
    <row r="446" spans="1:8" ht="14.4">
      <c r="A446" s="7">
        <v>33970</v>
      </c>
      <c r="B446" s="13">
        <v>357.1</v>
      </c>
      <c r="C446">
        <f t="shared" si="18"/>
        <v>356.78333333333336</v>
      </c>
      <c r="G446">
        <f t="shared" si="19"/>
        <v>0.54333333333329392</v>
      </c>
      <c r="H446" s="16">
        <f t="shared" si="20"/>
        <v>1.522866352127698E-3</v>
      </c>
    </row>
    <row r="447" spans="1:8" ht="14.4">
      <c r="A447" s="8">
        <v>34001</v>
      </c>
      <c r="B447" s="14">
        <v>357.42</v>
      </c>
      <c r="C447">
        <f t="shared" si="18"/>
        <v>356.84750000000003</v>
      </c>
      <c r="G447">
        <f t="shared" si="19"/>
        <v>0.52250000000003638</v>
      </c>
      <c r="H447" s="16">
        <f t="shared" si="20"/>
        <v>1.4642109024164001E-3</v>
      </c>
    </row>
    <row r="448" spans="1:8" ht="14.4">
      <c r="A448" s="7">
        <v>34029</v>
      </c>
      <c r="B448" s="13">
        <v>358.59</v>
      </c>
      <c r="C448">
        <f t="shared" si="18"/>
        <v>356.94166666666666</v>
      </c>
      <c r="G448">
        <f t="shared" si="19"/>
        <v>0.56083333333327801</v>
      </c>
      <c r="H448" s="16">
        <f t="shared" si="20"/>
        <v>1.5712184530617364E-3</v>
      </c>
    </row>
    <row r="449" spans="1:8" ht="14.4">
      <c r="A449" s="8">
        <v>34060</v>
      </c>
      <c r="B449" s="14">
        <v>359.39</v>
      </c>
      <c r="C449">
        <f t="shared" si="18"/>
        <v>357.01</v>
      </c>
      <c r="G449">
        <f t="shared" si="19"/>
        <v>0.5474999999999568</v>
      </c>
      <c r="H449" s="16">
        <f t="shared" si="20"/>
        <v>1.5335704882214975E-3</v>
      </c>
    </row>
    <row r="450" spans="1:8" ht="14.4">
      <c r="A450" s="7">
        <v>34090</v>
      </c>
      <c r="B450" s="13">
        <v>360.3</v>
      </c>
      <c r="C450">
        <f t="shared" si="18"/>
        <v>357.10249999999996</v>
      </c>
      <c r="G450">
        <f t="shared" si="19"/>
        <v>0.59583333333330302</v>
      </c>
      <c r="H450" s="16">
        <f t="shared" si="20"/>
        <v>1.668521876305271E-3</v>
      </c>
    </row>
    <row r="451" spans="1:8" ht="14.4">
      <c r="A451" s="8">
        <v>34121</v>
      </c>
      <c r="B451" s="14">
        <v>359.64</v>
      </c>
      <c r="C451">
        <f t="shared" si="18"/>
        <v>357.21499999999992</v>
      </c>
      <c r="G451">
        <f t="shared" si="19"/>
        <v>0.66916666666656965</v>
      </c>
      <c r="H451" s="16">
        <f t="shared" si="20"/>
        <v>1.8732882624373831E-3</v>
      </c>
    </row>
    <row r="452" spans="1:8" ht="14.4">
      <c r="A452" s="7">
        <v>34151</v>
      </c>
      <c r="B452" s="13">
        <v>357.45</v>
      </c>
      <c r="C452">
        <f t="shared" si="18"/>
        <v>357.31999999999994</v>
      </c>
      <c r="G452">
        <f t="shared" si="19"/>
        <v>0.71083333333325527</v>
      </c>
      <c r="H452" s="16">
        <f t="shared" si="20"/>
        <v>1.9893466174108793E-3</v>
      </c>
    </row>
    <row r="453" spans="1:8" ht="14.4">
      <c r="A453" s="8">
        <v>34182</v>
      </c>
      <c r="B453" s="14">
        <v>355.76</v>
      </c>
      <c r="C453">
        <f t="shared" si="18"/>
        <v>357.45499999999998</v>
      </c>
      <c r="G453">
        <f t="shared" si="19"/>
        <v>0.82833333333326209</v>
      </c>
      <c r="H453" s="16">
        <f t="shared" si="20"/>
        <v>2.3173080061357713E-3</v>
      </c>
    </row>
    <row r="454" spans="1:8" ht="14.4">
      <c r="A454" s="7">
        <v>34213</v>
      </c>
      <c r="B454" s="13">
        <v>354.14</v>
      </c>
      <c r="C454">
        <f t="shared" si="18"/>
        <v>357.58166666666665</v>
      </c>
      <c r="G454">
        <f t="shared" si="19"/>
        <v>0.90333333333336441</v>
      </c>
      <c r="H454" s="16">
        <f t="shared" si="20"/>
        <v>2.5262294394288423E-3</v>
      </c>
    </row>
    <row r="455" spans="1:8" ht="14.4">
      <c r="A455" s="8">
        <v>34243</v>
      </c>
      <c r="B455" s="14">
        <v>354.23</v>
      </c>
      <c r="C455">
        <f t="shared" si="18"/>
        <v>357.74583333333334</v>
      </c>
      <c r="G455">
        <f t="shared" si="19"/>
        <v>1.0533333333332848</v>
      </c>
      <c r="H455" s="16">
        <f t="shared" si="20"/>
        <v>2.9443622683700994E-3</v>
      </c>
    </row>
    <row r="456" spans="1:8" ht="14.4">
      <c r="A456" s="7">
        <v>34274</v>
      </c>
      <c r="B456" s="13">
        <v>355.53</v>
      </c>
      <c r="C456">
        <f t="shared" si="18"/>
        <v>357.86916666666667</v>
      </c>
      <c r="G456">
        <f t="shared" si="19"/>
        <v>1.1275000000000546</v>
      </c>
      <c r="H456" s="16">
        <f t="shared" si="20"/>
        <v>3.1505927445553087E-3</v>
      </c>
    </row>
    <row r="457" spans="1:8" ht="14.4">
      <c r="A457" s="8">
        <v>34304</v>
      </c>
      <c r="B457" s="14">
        <v>357.03</v>
      </c>
      <c r="C457">
        <f t="shared" si="18"/>
        <v>357.97749999999996</v>
      </c>
      <c r="G457">
        <f t="shared" si="19"/>
        <v>1.219166666666581</v>
      </c>
      <c r="H457" s="16">
        <f t="shared" si="20"/>
        <v>3.4057075281730869E-3</v>
      </c>
    </row>
    <row r="458" spans="1:8" ht="14.4">
      <c r="A458" s="7">
        <v>34335</v>
      </c>
      <c r="B458" s="13">
        <v>358.36</v>
      </c>
      <c r="C458">
        <f t="shared" si="18"/>
        <v>358.14916666666664</v>
      </c>
      <c r="G458">
        <f t="shared" si="19"/>
        <v>1.3658333333332848</v>
      </c>
      <c r="H458" s="16">
        <f t="shared" si="20"/>
        <v>3.813587913788114E-3</v>
      </c>
    </row>
    <row r="459" spans="1:8" ht="14.4">
      <c r="A459" s="8">
        <v>34366</v>
      </c>
      <c r="B459" s="14">
        <v>359.04</v>
      </c>
      <c r="C459">
        <f t="shared" si="18"/>
        <v>358.30166666666668</v>
      </c>
      <c r="G459">
        <f t="shared" si="19"/>
        <v>1.4541666666666515</v>
      </c>
      <c r="H459" s="16">
        <f t="shared" si="20"/>
        <v>4.0584981928635131E-3</v>
      </c>
    </row>
    <row r="460" spans="1:8" ht="14.4">
      <c r="A460" s="7">
        <v>34394</v>
      </c>
      <c r="B460" s="13">
        <v>360.11</v>
      </c>
      <c r="C460">
        <f t="shared" si="18"/>
        <v>358.44499999999999</v>
      </c>
      <c r="G460">
        <f t="shared" si="19"/>
        <v>1.5033333333333303</v>
      </c>
      <c r="H460" s="16">
        <f t="shared" si="20"/>
        <v>4.1940418567237101E-3</v>
      </c>
    </row>
    <row r="461" spans="1:8" ht="14.4">
      <c r="A461" s="8">
        <v>34425</v>
      </c>
      <c r="B461" s="14">
        <v>361.36</v>
      </c>
      <c r="C461">
        <f t="shared" si="18"/>
        <v>358.60999999999996</v>
      </c>
      <c r="G461">
        <f t="shared" si="19"/>
        <v>1.5999999999999659</v>
      </c>
      <c r="H461" s="16">
        <f t="shared" si="20"/>
        <v>4.4616714536682362E-3</v>
      </c>
    </row>
    <row r="462" spans="1:8" ht="14.4">
      <c r="A462" s="7">
        <v>34455</v>
      </c>
      <c r="B462" s="13">
        <v>361.78</v>
      </c>
      <c r="C462">
        <f t="shared" si="18"/>
        <v>358.78666666666669</v>
      </c>
      <c r="G462">
        <f t="shared" si="19"/>
        <v>1.6841666666667265</v>
      </c>
      <c r="H462" s="16">
        <f t="shared" si="20"/>
        <v>4.6940614664240394E-3</v>
      </c>
    </row>
    <row r="463" spans="1:8" ht="14.4">
      <c r="A463" s="8">
        <v>34486</v>
      </c>
      <c r="B463" s="14">
        <v>360.94</v>
      </c>
      <c r="C463">
        <f t="shared" si="18"/>
        <v>358.95916666666676</v>
      </c>
      <c r="G463">
        <f t="shared" si="19"/>
        <v>1.7441666666668425</v>
      </c>
      <c r="H463" s="16">
        <f t="shared" si="20"/>
        <v>4.8589556379444515E-3</v>
      </c>
    </row>
    <row r="464" spans="1:8" ht="14.4">
      <c r="A464" s="7">
        <v>34516</v>
      </c>
      <c r="B464" s="13">
        <v>359.51</v>
      </c>
      <c r="C464">
        <f t="shared" si="18"/>
        <v>359.09916666666669</v>
      </c>
      <c r="G464">
        <f t="shared" si="19"/>
        <v>1.7791666666667538</v>
      </c>
      <c r="H464" s="16">
        <f t="shared" si="20"/>
        <v>4.9545274169858012E-3</v>
      </c>
    </row>
    <row r="465" spans="1:8" ht="14.4">
      <c r="A465" s="8">
        <v>34547</v>
      </c>
      <c r="B465" s="14">
        <v>357.59</v>
      </c>
      <c r="C465">
        <f t="shared" si="18"/>
        <v>359.26249999999999</v>
      </c>
      <c r="G465">
        <f t="shared" si="19"/>
        <v>1.8075000000000045</v>
      </c>
      <c r="H465" s="16">
        <f t="shared" si="20"/>
        <v>5.0311401830138262E-3</v>
      </c>
    </row>
    <row r="466" spans="1:8" ht="14.4">
      <c r="A466" s="7">
        <v>34578</v>
      </c>
      <c r="B466" s="13">
        <v>355.86</v>
      </c>
      <c r="C466">
        <f t="shared" si="18"/>
        <v>359.41833333333335</v>
      </c>
      <c r="G466">
        <f t="shared" si="19"/>
        <v>1.8366666666667015</v>
      </c>
      <c r="H466" s="16">
        <f t="shared" si="20"/>
        <v>5.1101084622840647E-3</v>
      </c>
    </row>
    <row r="467" spans="1:8" ht="14.4">
      <c r="A467" s="8">
        <v>34608</v>
      </c>
      <c r="B467" s="14">
        <v>356.21</v>
      </c>
      <c r="C467">
        <f t="shared" si="18"/>
        <v>359.59166666666664</v>
      </c>
      <c r="G467">
        <f t="shared" si="19"/>
        <v>1.845833333333303</v>
      </c>
      <c r="H467" s="16">
        <f t="shared" si="20"/>
        <v>5.1331371231256835E-3</v>
      </c>
    </row>
    <row r="468" spans="1:8" ht="14.4">
      <c r="A468" s="7">
        <v>34639</v>
      </c>
      <c r="B468" s="13">
        <v>357.65</v>
      </c>
      <c r="C468">
        <f t="shared" si="18"/>
        <v>359.76250000000005</v>
      </c>
      <c r="G468">
        <f t="shared" si="19"/>
        <v>1.8933333333333735</v>
      </c>
      <c r="H468" s="16">
        <f t="shared" si="20"/>
        <v>5.2627311999815804E-3</v>
      </c>
    </row>
    <row r="469" spans="1:8" ht="14.4">
      <c r="A469" s="8">
        <v>34669</v>
      </c>
      <c r="B469" s="14">
        <v>359.1</v>
      </c>
      <c r="C469">
        <f t="shared" si="18"/>
        <v>359.96166666666664</v>
      </c>
      <c r="G469">
        <f t="shared" si="19"/>
        <v>1.9841666666666811</v>
      </c>
      <c r="H469" s="16">
        <f t="shared" si="20"/>
        <v>5.5121610171453847E-3</v>
      </c>
    </row>
    <row r="470" spans="1:8" ht="14.4">
      <c r="A470" s="7">
        <v>34700</v>
      </c>
      <c r="B470" s="13">
        <v>360.04</v>
      </c>
      <c r="C470">
        <f t="shared" si="18"/>
        <v>360.15083333333331</v>
      </c>
      <c r="G470">
        <f t="shared" si="19"/>
        <v>2.0016666666666652</v>
      </c>
      <c r="H470" s="16">
        <f t="shared" si="20"/>
        <v>5.5578565462155866E-3</v>
      </c>
    </row>
    <row r="471" spans="1:8" ht="14.4">
      <c r="A471" s="8">
        <v>34731</v>
      </c>
      <c r="B471" s="14">
        <v>361</v>
      </c>
      <c r="C471">
        <f t="shared" si="18"/>
        <v>360.29583333333329</v>
      </c>
      <c r="G471">
        <f t="shared" si="19"/>
        <v>1.9941666666666151</v>
      </c>
      <c r="H471" s="16">
        <f t="shared" si="20"/>
        <v>5.5348035757651435E-3</v>
      </c>
    </row>
    <row r="472" spans="1:8" ht="14.4">
      <c r="A472" s="7">
        <v>34759</v>
      </c>
      <c r="B472" s="13">
        <v>361.98</v>
      </c>
      <c r="C472">
        <f t="shared" si="18"/>
        <v>360.50083333333328</v>
      </c>
      <c r="G472">
        <f t="shared" si="19"/>
        <v>2.0558333333332826</v>
      </c>
      <c r="H472" s="16">
        <f t="shared" si="20"/>
        <v>5.7027145105996964E-3</v>
      </c>
    </row>
    <row r="473" spans="1:8" ht="14.4">
      <c r="A473" s="8">
        <v>34790</v>
      </c>
      <c r="B473" s="14">
        <v>363.44</v>
      </c>
      <c r="C473">
        <f t="shared" si="18"/>
        <v>360.66166666666663</v>
      </c>
      <c r="G473">
        <f t="shared" si="19"/>
        <v>2.0516666666666765</v>
      </c>
      <c r="H473" s="16">
        <f t="shared" si="20"/>
        <v>5.688618603769951E-3</v>
      </c>
    </row>
    <row r="474" spans="1:8" ht="14.4">
      <c r="A474" s="7">
        <v>34820</v>
      </c>
      <c r="B474" s="13">
        <v>363.83</v>
      </c>
      <c r="C474">
        <f t="shared" si="18"/>
        <v>360.82499999999999</v>
      </c>
      <c r="G474">
        <f t="shared" si="19"/>
        <v>2.0383333333332985</v>
      </c>
      <c r="H474" s="16">
        <f t="shared" si="20"/>
        <v>5.6490912030299966E-3</v>
      </c>
    </row>
    <row r="475" spans="1:8" ht="14.4">
      <c r="A475" s="8">
        <v>34851</v>
      </c>
      <c r="B475" s="14">
        <v>363.33</v>
      </c>
      <c r="C475">
        <f t="shared" si="18"/>
        <v>360.96833333333331</v>
      </c>
      <c r="G475">
        <f t="shared" si="19"/>
        <v>2.0091666666665446</v>
      </c>
      <c r="H475" s="16">
        <f t="shared" si="20"/>
        <v>5.5660468831519238E-3</v>
      </c>
    </row>
    <row r="476" spans="1:8" ht="14.4">
      <c r="A476" s="7">
        <v>34881</v>
      </c>
      <c r="B476" s="13">
        <v>361.78</v>
      </c>
      <c r="C476">
        <f t="shared" si="18"/>
        <v>361.14833333333331</v>
      </c>
      <c r="G476">
        <f t="shared" si="19"/>
        <v>2.0491666666666219</v>
      </c>
      <c r="H476" s="16">
        <f t="shared" si="20"/>
        <v>5.6740305230075045E-3</v>
      </c>
    </row>
    <row r="477" spans="1:8" ht="14.4">
      <c r="A477" s="8">
        <v>34912</v>
      </c>
      <c r="B477" s="14">
        <v>359.33</v>
      </c>
      <c r="C477">
        <f t="shared" si="18"/>
        <v>361.34500000000003</v>
      </c>
      <c r="G477">
        <f t="shared" si="19"/>
        <v>2.0825000000000387</v>
      </c>
      <c r="H477" s="16">
        <f t="shared" si="20"/>
        <v>5.7631903028962312E-3</v>
      </c>
    </row>
    <row r="478" spans="1:8" ht="14.4">
      <c r="A478" s="7">
        <v>34943</v>
      </c>
      <c r="B478" s="13">
        <v>358.32</v>
      </c>
      <c r="C478">
        <f t="shared" si="18"/>
        <v>361.53666666666663</v>
      </c>
      <c r="G478">
        <f t="shared" si="19"/>
        <v>2.1183333333332826</v>
      </c>
      <c r="H478" s="16">
        <f t="shared" si="20"/>
        <v>5.8592489466258359E-3</v>
      </c>
    </row>
    <row r="479" spans="1:8" ht="14.4">
      <c r="A479" s="8">
        <v>34973</v>
      </c>
      <c r="B479" s="14">
        <v>358.14</v>
      </c>
      <c r="C479">
        <f t="shared" si="18"/>
        <v>361.64083333333332</v>
      </c>
      <c r="G479">
        <f t="shared" si="19"/>
        <v>2.0491666666666788</v>
      </c>
      <c r="H479" s="16">
        <f t="shared" si="20"/>
        <v>5.6663033534653734E-3</v>
      </c>
    </row>
    <row r="480" spans="1:8" ht="14.4">
      <c r="A480" s="7">
        <v>35004</v>
      </c>
      <c r="B480" s="13">
        <v>359.61</v>
      </c>
      <c r="C480">
        <f t="shared" si="18"/>
        <v>361.75916666666672</v>
      </c>
      <c r="G480">
        <f t="shared" si="19"/>
        <v>1.9966666666666697</v>
      </c>
      <c r="H480" s="16">
        <f t="shared" si="20"/>
        <v>5.5193257024125243E-3</v>
      </c>
    </row>
    <row r="481" spans="1:8" ht="14.4">
      <c r="A481" s="8">
        <v>35034</v>
      </c>
      <c r="B481" s="14">
        <v>360.82</v>
      </c>
      <c r="C481">
        <f t="shared" si="18"/>
        <v>361.90333333333336</v>
      </c>
      <c r="G481">
        <f t="shared" si="19"/>
        <v>1.9416666666667197</v>
      </c>
      <c r="H481" s="16">
        <f t="shared" si="20"/>
        <v>5.3651527571820824E-3</v>
      </c>
    </row>
    <row r="482" spans="1:8" ht="14.4">
      <c r="A482" s="7">
        <v>35065</v>
      </c>
      <c r="B482" s="13">
        <v>362.2</v>
      </c>
      <c r="C482">
        <f t="shared" ref="C482:C545" si="21">SUM(B477:B488)/12</f>
        <v>362.0625</v>
      </c>
      <c r="G482">
        <f t="shared" si="19"/>
        <v>1.9116666666666902</v>
      </c>
      <c r="H482" s="16">
        <f t="shared" si="20"/>
        <v>5.2799355544048063E-3</v>
      </c>
    </row>
    <row r="483" spans="1:8" ht="14.4">
      <c r="A483" s="8">
        <v>35096</v>
      </c>
      <c r="B483" s="14">
        <v>363.36</v>
      </c>
      <c r="C483">
        <f t="shared" si="21"/>
        <v>362.2475</v>
      </c>
      <c r="G483">
        <f t="shared" si="19"/>
        <v>1.9516666666667106</v>
      </c>
      <c r="H483" s="16">
        <f t="shared" si="20"/>
        <v>5.3876608304176303E-3</v>
      </c>
    </row>
    <row r="484" spans="1:8" ht="14.4">
      <c r="A484" s="7">
        <v>35125</v>
      </c>
      <c r="B484" s="13">
        <v>364.28</v>
      </c>
      <c r="C484">
        <f t="shared" si="21"/>
        <v>362.36166666666668</v>
      </c>
      <c r="G484">
        <f t="shared" si="19"/>
        <v>1.8608333333334031</v>
      </c>
      <c r="H484" s="16">
        <f t="shared" si="20"/>
        <v>5.1352930083666034E-3</v>
      </c>
    </row>
    <row r="485" spans="1:8" ht="14.4">
      <c r="A485" s="8">
        <v>35156</v>
      </c>
      <c r="B485" s="14">
        <v>364.69</v>
      </c>
      <c r="C485">
        <f t="shared" si="21"/>
        <v>362.49333333333334</v>
      </c>
      <c r="G485">
        <f t="shared" si="19"/>
        <v>1.8316666666667061</v>
      </c>
      <c r="H485" s="16">
        <f t="shared" si="20"/>
        <v>5.05296649133788E-3</v>
      </c>
    </row>
    <row r="486" spans="1:8" ht="14.4">
      <c r="A486" s="7">
        <v>35186</v>
      </c>
      <c r="B486" s="13">
        <v>365.25</v>
      </c>
      <c r="C486">
        <f t="shared" si="21"/>
        <v>362.61250000000001</v>
      </c>
      <c r="G486">
        <f t="shared" si="19"/>
        <v>1.7875000000000227</v>
      </c>
      <c r="H486" s="16">
        <f t="shared" si="20"/>
        <v>4.9295046364921857E-3</v>
      </c>
    </row>
    <row r="487" spans="1:8" ht="14.4">
      <c r="A487" s="8">
        <v>35217</v>
      </c>
      <c r="B487" s="14">
        <v>365.06</v>
      </c>
      <c r="C487">
        <f t="shared" si="21"/>
        <v>362.7433333333334</v>
      </c>
      <c r="G487">
        <f t="shared" si="19"/>
        <v>1.7750000000000909</v>
      </c>
      <c r="H487" s="16">
        <f t="shared" si="20"/>
        <v>4.8932670483264312E-3</v>
      </c>
    </row>
    <row r="488" spans="1:8" ht="14.4">
      <c r="A488" s="7">
        <v>35247</v>
      </c>
      <c r="B488" s="13">
        <v>363.69</v>
      </c>
      <c r="C488">
        <f t="shared" si="21"/>
        <v>362.83</v>
      </c>
      <c r="G488">
        <f t="shared" si="19"/>
        <v>1.681666666666672</v>
      </c>
      <c r="H488" s="16">
        <f t="shared" si="20"/>
        <v>4.6348611379066562E-3</v>
      </c>
    </row>
    <row r="489" spans="1:8" ht="14.4">
      <c r="A489" s="8">
        <v>35278</v>
      </c>
      <c r="B489" s="14">
        <v>361.55</v>
      </c>
      <c r="C489">
        <f t="shared" si="21"/>
        <v>362.90083333333337</v>
      </c>
      <c r="G489">
        <f t="shared" si="19"/>
        <v>1.5558333333333394</v>
      </c>
      <c r="H489" s="16">
        <f t="shared" si="20"/>
        <v>4.2872134490368283E-3</v>
      </c>
    </row>
    <row r="490" spans="1:8" ht="14.4">
      <c r="A490" s="7">
        <v>35309</v>
      </c>
      <c r="B490" s="13">
        <v>359.69</v>
      </c>
      <c r="C490">
        <f t="shared" si="21"/>
        <v>362.93166666666662</v>
      </c>
      <c r="G490">
        <f t="shared" si="19"/>
        <v>1.3949999999999818</v>
      </c>
      <c r="H490" s="16">
        <f t="shared" si="20"/>
        <v>3.8436987679039175E-3</v>
      </c>
    </row>
    <row r="491" spans="1:8" ht="14.4">
      <c r="A491" s="8">
        <v>35339</v>
      </c>
      <c r="B491" s="14">
        <v>359.72</v>
      </c>
      <c r="C491">
        <f t="shared" si="21"/>
        <v>363.08166666666671</v>
      </c>
      <c r="G491">
        <f t="shared" si="19"/>
        <v>1.4408333333333871</v>
      </c>
      <c r="H491" s="16">
        <f t="shared" si="20"/>
        <v>3.9683450463395848E-3</v>
      </c>
    </row>
    <row r="492" spans="1:8" ht="14.4">
      <c r="A492" s="7">
        <v>35370</v>
      </c>
      <c r="B492" s="13">
        <v>361.04</v>
      </c>
      <c r="C492">
        <f t="shared" si="21"/>
        <v>363.20833333333331</v>
      </c>
      <c r="G492">
        <f t="shared" si="19"/>
        <v>1.4491666666665992</v>
      </c>
      <c r="H492" s="16">
        <f t="shared" si="20"/>
        <v>3.9899047837556939E-3</v>
      </c>
    </row>
    <row r="493" spans="1:8" ht="14.4">
      <c r="A493" s="8">
        <v>35400</v>
      </c>
      <c r="B493" s="14">
        <v>362.39</v>
      </c>
      <c r="C493">
        <f t="shared" si="21"/>
        <v>363.26416666666665</v>
      </c>
      <c r="G493">
        <f t="shared" si="19"/>
        <v>1.3608333333332894</v>
      </c>
      <c r="H493" s="16">
        <f t="shared" si="20"/>
        <v>3.7461259826984204E-3</v>
      </c>
    </row>
    <row r="494" spans="1:8" ht="14.4">
      <c r="A494" s="7">
        <v>35431</v>
      </c>
      <c r="B494" s="13">
        <v>363.24</v>
      </c>
      <c r="C494">
        <f t="shared" si="21"/>
        <v>363.32833333333338</v>
      </c>
      <c r="G494">
        <f t="shared" ref="G494:G557" si="22">C494-C482</f>
        <v>1.2658333333333758</v>
      </c>
      <c r="H494" s="16">
        <f t="shared" ref="H494:H557" si="23">G494/C494</f>
        <v>3.483992898984965E-3</v>
      </c>
    </row>
    <row r="495" spans="1:8" ht="14.4">
      <c r="A495" s="8">
        <v>35462</v>
      </c>
      <c r="B495" s="14">
        <v>364.21</v>
      </c>
      <c r="C495">
        <f t="shared" si="21"/>
        <v>363.39916666666664</v>
      </c>
      <c r="G495">
        <f t="shared" si="22"/>
        <v>1.1516666666666424</v>
      </c>
      <c r="H495" s="16">
        <f t="shared" si="23"/>
        <v>3.169150543823415E-3</v>
      </c>
    </row>
    <row r="496" spans="1:8" ht="14.4">
      <c r="A496" s="7">
        <v>35490</v>
      </c>
      <c r="B496" s="13">
        <v>364.65</v>
      </c>
      <c r="C496">
        <f t="shared" si="21"/>
        <v>363.46166666666664</v>
      </c>
      <c r="G496">
        <f t="shared" si="22"/>
        <v>1.0999999999999659</v>
      </c>
      <c r="H496" s="16">
        <f t="shared" si="23"/>
        <v>3.0264539589226723E-3</v>
      </c>
    </row>
    <row r="497" spans="1:8" ht="14.4">
      <c r="A497" s="8">
        <v>35521</v>
      </c>
      <c r="B497" s="14">
        <v>366.49</v>
      </c>
      <c r="C497">
        <f t="shared" si="21"/>
        <v>363.56583333333339</v>
      </c>
      <c r="G497">
        <f t="shared" si="22"/>
        <v>1.0725000000000477</v>
      </c>
      <c r="H497" s="16">
        <f t="shared" si="23"/>
        <v>2.9499471668360316E-3</v>
      </c>
    </row>
    <row r="498" spans="1:8" ht="14.4">
      <c r="A498" s="7">
        <v>35551</v>
      </c>
      <c r="B498" s="13">
        <v>366.77</v>
      </c>
      <c r="C498">
        <f t="shared" si="21"/>
        <v>363.7</v>
      </c>
      <c r="G498">
        <f t="shared" si="22"/>
        <v>1.0874999999999773</v>
      </c>
      <c r="H498" s="16">
        <f t="shared" si="23"/>
        <v>2.990101732196803E-3</v>
      </c>
    </row>
    <row r="499" spans="1:8" ht="14.4">
      <c r="A499" s="8">
        <v>35582</v>
      </c>
      <c r="B499" s="14">
        <v>365.73</v>
      </c>
      <c r="C499">
        <f t="shared" si="21"/>
        <v>363.87666666666672</v>
      </c>
      <c r="G499">
        <f t="shared" si="22"/>
        <v>1.1333333333333258</v>
      </c>
      <c r="H499" s="16">
        <f t="shared" si="23"/>
        <v>3.1146084295960875E-3</v>
      </c>
    </row>
    <row r="500" spans="1:8" ht="14.4">
      <c r="A500" s="7">
        <v>35612</v>
      </c>
      <c r="B500" s="13">
        <v>364.46</v>
      </c>
      <c r="C500">
        <f t="shared" si="21"/>
        <v>364.05583333333334</v>
      </c>
      <c r="G500">
        <f t="shared" si="22"/>
        <v>1.2258333333333553</v>
      </c>
      <c r="H500" s="16">
        <f t="shared" si="23"/>
        <v>3.3671575101805041E-3</v>
      </c>
    </row>
    <row r="501" spans="1:8" ht="14.4">
      <c r="A501" s="8">
        <v>35643</v>
      </c>
      <c r="B501" s="14">
        <v>362.4</v>
      </c>
      <c r="C501">
        <f t="shared" si="21"/>
        <v>364.21333333333331</v>
      </c>
      <c r="G501">
        <f t="shared" si="22"/>
        <v>1.3124999999999432</v>
      </c>
      <c r="H501" s="16">
        <f t="shared" si="23"/>
        <v>3.6036571972468787E-3</v>
      </c>
    </row>
    <row r="502" spans="1:8" ht="14.4">
      <c r="A502" s="7">
        <v>35674</v>
      </c>
      <c r="B502" s="13">
        <v>360.44</v>
      </c>
      <c r="C502">
        <f t="shared" si="21"/>
        <v>364.43916666666661</v>
      </c>
      <c r="G502">
        <f t="shared" si="22"/>
        <v>1.5074999999999932</v>
      </c>
      <c r="H502" s="16">
        <f t="shared" si="23"/>
        <v>4.1364928303077378E-3</v>
      </c>
    </row>
    <row r="503" spans="1:8" ht="14.4">
      <c r="A503" s="8">
        <v>35704</v>
      </c>
      <c r="B503" s="14">
        <v>360.97</v>
      </c>
      <c r="C503">
        <f t="shared" si="21"/>
        <v>364.63083333333338</v>
      </c>
      <c r="G503">
        <f t="shared" si="22"/>
        <v>1.5491666666666788</v>
      </c>
      <c r="H503" s="16">
        <f t="shared" si="23"/>
        <v>4.2485893266477606E-3</v>
      </c>
    </row>
    <row r="504" spans="1:8" ht="14.4">
      <c r="A504" s="7">
        <v>35735</v>
      </c>
      <c r="B504" s="13">
        <v>362.65</v>
      </c>
      <c r="C504">
        <f t="shared" si="21"/>
        <v>364.86333333333329</v>
      </c>
      <c r="G504">
        <f t="shared" si="22"/>
        <v>1.6549999999999727</v>
      </c>
      <c r="H504" s="16">
        <f t="shared" si="23"/>
        <v>4.5359449656948436E-3</v>
      </c>
    </row>
    <row r="505" spans="1:8" ht="14.4">
      <c r="A505" s="8">
        <v>35765</v>
      </c>
      <c r="B505" s="14">
        <v>364.51</v>
      </c>
      <c r="C505">
        <f t="shared" si="21"/>
        <v>365.1466666666667</v>
      </c>
      <c r="G505">
        <f t="shared" si="22"/>
        <v>1.88250000000005</v>
      </c>
      <c r="H505" s="16">
        <f t="shared" si="23"/>
        <v>5.1554626451472919E-3</v>
      </c>
    </row>
    <row r="506" spans="1:8" ht="14.4">
      <c r="A506" s="7">
        <v>35796</v>
      </c>
      <c r="B506" s="13">
        <v>365.39</v>
      </c>
      <c r="C506">
        <f t="shared" si="21"/>
        <v>365.44000000000005</v>
      </c>
      <c r="G506">
        <f t="shared" si="22"/>
        <v>2.1116666666666788</v>
      </c>
      <c r="H506" s="16">
        <f t="shared" si="23"/>
        <v>5.7784223584355253E-3</v>
      </c>
    </row>
    <row r="507" spans="1:8" ht="14.4">
      <c r="A507" s="8">
        <v>35827</v>
      </c>
      <c r="B507" s="14">
        <v>366.1</v>
      </c>
      <c r="C507">
        <f t="shared" si="21"/>
        <v>365.74833333333339</v>
      </c>
      <c r="G507">
        <f t="shared" si="22"/>
        <v>2.349166666666747</v>
      </c>
      <c r="H507" s="16">
        <f t="shared" si="23"/>
        <v>6.4229046384355728E-3</v>
      </c>
    </row>
    <row r="508" spans="1:8" ht="14.4">
      <c r="A508" s="7">
        <v>35855</v>
      </c>
      <c r="B508" s="13">
        <v>367.36</v>
      </c>
      <c r="C508">
        <f t="shared" si="21"/>
        <v>366.05833333333334</v>
      </c>
      <c r="G508">
        <f t="shared" si="22"/>
        <v>2.5966666666666924</v>
      </c>
      <c r="H508" s="16">
        <f t="shared" si="23"/>
        <v>7.093587087668247E-3</v>
      </c>
    </row>
    <row r="509" spans="1:8" ht="14.4">
      <c r="A509" s="8">
        <v>35886</v>
      </c>
      <c r="B509" s="14">
        <v>368.79</v>
      </c>
      <c r="C509">
        <f t="shared" si="21"/>
        <v>366.35583333333335</v>
      </c>
      <c r="G509">
        <f t="shared" si="22"/>
        <v>2.7899999999999636</v>
      </c>
      <c r="H509" s="16">
        <f t="shared" si="23"/>
        <v>7.6155468158233142E-3</v>
      </c>
    </row>
    <row r="510" spans="1:8" ht="14.4">
      <c r="A510" s="7">
        <v>35916</v>
      </c>
      <c r="B510" s="13">
        <v>369.56</v>
      </c>
      <c r="C510">
        <f t="shared" si="21"/>
        <v>366.60750000000002</v>
      </c>
      <c r="G510">
        <f t="shared" si="22"/>
        <v>2.9075000000000273</v>
      </c>
      <c r="H510" s="16">
        <f t="shared" si="23"/>
        <v>7.9308252013393817E-3</v>
      </c>
    </row>
    <row r="511" spans="1:8" ht="14.4">
      <c r="A511" s="8">
        <v>35947</v>
      </c>
      <c r="B511" s="14">
        <v>369.13</v>
      </c>
      <c r="C511">
        <f t="shared" si="21"/>
        <v>366.84</v>
      </c>
      <c r="G511">
        <f t="shared" si="22"/>
        <v>2.963333333333253</v>
      </c>
      <c r="H511" s="16">
        <f t="shared" si="23"/>
        <v>8.0779994911494204E-3</v>
      </c>
    </row>
    <row r="512" spans="1:8" ht="14.4">
      <c r="A512" s="7">
        <v>35977</v>
      </c>
      <c r="B512" s="13">
        <v>367.98</v>
      </c>
      <c r="C512">
        <f t="shared" si="21"/>
        <v>367.08666666666664</v>
      </c>
      <c r="G512">
        <f t="shared" si="22"/>
        <v>3.0308333333333053</v>
      </c>
      <c r="H512" s="16">
        <f t="shared" si="23"/>
        <v>8.2564517007790317E-3</v>
      </c>
    </row>
    <row r="513" spans="1:8" ht="14.4">
      <c r="A513" s="8">
        <v>36008</v>
      </c>
      <c r="B513" s="14">
        <v>366.1</v>
      </c>
      <c r="C513">
        <f t="shared" si="21"/>
        <v>367.35166666666669</v>
      </c>
      <c r="G513">
        <f t="shared" si="22"/>
        <v>3.1383333333333781</v>
      </c>
      <c r="H513" s="16">
        <f t="shared" si="23"/>
        <v>8.543130787483505E-3</v>
      </c>
    </row>
    <row r="514" spans="1:8" ht="14.4">
      <c r="A514" s="7">
        <v>36039</v>
      </c>
      <c r="B514" s="13">
        <v>364.16</v>
      </c>
      <c r="C514">
        <f t="shared" si="21"/>
        <v>367.55833333333334</v>
      </c>
      <c r="G514">
        <f t="shared" si="22"/>
        <v>3.1191666666667288</v>
      </c>
      <c r="H514" s="16">
        <f t="shared" si="23"/>
        <v>8.4861813317615668E-3</v>
      </c>
    </row>
    <row r="515" spans="1:8" ht="14.4">
      <c r="A515" s="8">
        <v>36069</v>
      </c>
      <c r="B515" s="14">
        <v>364.54</v>
      </c>
      <c r="C515">
        <f t="shared" si="21"/>
        <v>367.75500000000005</v>
      </c>
      <c r="G515">
        <f t="shared" si="22"/>
        <v>3.1241666666666674</v>
      </c>
      <c r="H515" s="16">
        <f t="shared" si="23"/>
        <v>8.4952391311244359E-3</v>
      </c>
    </row>
    <row r="516" spans="1:8" ht="14.4">
      <c r="A516" s="7">
        <v>36100</v>
      </c>
      <c r="B516" s="13">
        <v>365.67</v>
      </c>
      <c r="C516">
        <f t="shared" si="21"/>
        <v>367.88500000000005</v>
      </c>
      <c r="G516">
        <f t="shared" si="22"/>
        <v>3.0216666666667606</v>
      </c>
      <c r="H516" s="16">
        <f t="shared" si="23"/>
        <v>8.2136174801004675E-3</v>
      </c>
    </row>
    <row r="517" spans="1:8" ht="14.4">
      <c r="A517" s="8">
        <v>36130</v>
      </c>
      <c r="B517" s="14">
        <v>367.3</v>
      </c>
      <c r="C517">
        <f t="shared" si="21"/>
        <v>367.99583333333334</v>
      </c>
      <c r="G517">
        <f t="shared" si="22"/>
        <v>2.8491666666666333</v>
      </c>
      <c r="H517" s="16">
        <f t="shared" si="23"/>
        <v>7.7423883875495873E-3</v>
      </c>
    </row>
    <row r="518" spans="1:8" ht="14.4">
      <c r="A518" s="7">
        <v>36161</v>
      </c>
      <c r="B518" s="13">
        <v>368.35</v>
      </c>
      <c r="C518">
        <f t="shared" si="21"/>
        <v>368.13166666666666</v>
      </c>
      <c r="G518">
        <f t="shared" si="22"/>
        <v>2.691666666666606</v>
      </c>
      <c r="H518" s="16">
        <f t="shared" si="23"/>
        <v>7.3116955437138144E-3</v>
      </c>
    </row>
    <row r="519" spans="1:8" ht="14.4">
      <c r="A519" s="8">
        <v>36192</v>
      </c>
      <c r="B519" s="14">
        <v>369.28</v>
      </c>
      <c r="C519">
        <f t="shared" si="21"/>
        <v>368.21166666666676</v>
      </c>
      <c r="G519">
        <f t="shared" si="22"/>
        <v>2.4633333333333667</v>
      </c>
      <c r="H519" s="16">
        <f t="shared" si="23"/>
        <v>6.6899926219974003E-3</v>
      </c>
    </row>
    <row r="520" spans="1:8" ht="14.4">
      <c r="A520" s="7">
        <v>36220</v>
      </c>
      <c r="B520" s="13">
        <v>369.84</v>
      </c>
      <c r="C520">
        <f t="shared" si="21"/>
        <v>368.27749999999997</v>
      </c>
      <c r="G520">
        <f t="shared" si="22"/>
        <v>2.2191666666666379</v>
      </c>
      <c r="H520" s="16">
        <f t="shared" si="23"/>
        <v>6.0258002909942586E-3</v>
      </c>
    </row>
    <row r="521" spans="1:8" ht="14.4">
      <c r="A521" s="8">
        <v>36251</v>
      </c>
      <c r="B521" s="14">
        <v>371.15</v>
      </c>
      <c r="C521">
        <f t="shared" si="21"/>
        <v>368.35916666666662</v>
      </c>
      <c r="G521">
        <f t="shared" si="22"/>
        <v>2.0033333333332735</v>
      </c>
      <c r="H521" s="16">
        <f t="shared" si="23"/>
        <v>5.4385325916054038E-3</v>
      </c>
    </row>
    <row r="522" spans="1:8" ht="14.4">
      <c r="A522" s="7">
        <v>36281</v>
      </c>
      <c r="B522" s="13">
        <v>371.12</v>
      </c>
      <c r="C522">
        <f t="shared" si="21"/>
        <v>368.46</v>
      </c>
      <c r="G522">
        <f t="shared" si="22"/>
        <v>1.8524999999999636</v>
      </c>
      <c r="H522" s="16">
        <f t="shared" si="23"/>
        <v>5.0276827878194749E-3</v>
      </c>
    </row>
    <row r="523" spans="1:8" ht="14.4">
      <c r="A523" s="8">
        <v>36312</v>
      </c>
      <c r="B523" s="14">
        <v>370.46</v>
      </c>
      <c r="C523">
        <f t="shared" si="21"/>
        <v>368.53999999999996</v>
      </c>
      <c r="G523">
        <f t="shared" si="22"/>
        <v>1.6999999999999886</v>
      </c>
      <c r="H523" s="16">
        <f t="shared" si="23"/>
        <v>4.6127964400064815E-3</v>
      </c>
    </row>
    <row r="524" spans="1:8" ht="14.4">
      <c r="A524" s="7">
        <v>36342</v>
      </c>
      <c r="B524" s="13">
        <v>369.61</v>
      </c>
      <c r="C524">
        <f t="shared" si="21"/>
        <v>368.63166666666666</v>
      </c>
      <c r="G524">
        <f t="shared" si="22"/>
        <v>1.5450000000000159</v>
      </c>
      <c r="H524" s="16">
        <f t="shared" si="23"/>
        <v>4.1911754732592583E-3</v>
      </c>
    </row>
    <row r="525" spans="1:8" ht="14.4">
      <c r="A525" s="8">
        <v>36373</v>
      </c>
      <c r="B525" s="14">
        <v>367.06</v>
      </c>
      <c r="C525">
        <f t="shared" si="21"/>
        <v>368.66750000000002</v>
      </c>
      <c r="G525">
        <f t="shared" si="22"/>
        <v>1.3158333333333303</v>
      </c>
      <c r="H525" s="16">
        <f t="shared" si="23"/>
        <v>3.5691601058767865E-3</v>
      </c>
    </row>
    <row r="526" spans="1:8" ht="14.4">
      <c r="A526" s="7">
        <v>36404</v>
      </c>
      <c r="B526" s="13">
        <v>364.95</v>
      </c>
      <c r="C526">
        <f t="shared" si="21"/>
        <v>368.74333333333334</v>
      </c>
      <c r="G526">
        <f t="shared" si="22"/>
        <v>1.1850000000000023</v>
      </c>
      <c r="H526" s="16">
        <f t="shared" si="23"/>
        <v>3.213617421331917E-3</v>
      </c>
    </row>
    <row r="527" spans="1:8" ht="14.4">
      <c r="A527" s="8">
        <v>36434</v>
      </c>
      <c r="B527" s="14">
        <v>365.52</v>
      </c>
      <c r="C527">
        <f t="shared" si="21"/>
        <v>368.8125</v>
      </c>
      <c r="G527">
        <f t="shared" si="22"/>
        <v>1.0574999999999477</v>
      </c>
      <c r="H527" s="16">
        <f t="shared" si="23"/>
        <v>2.8673106253176012E-3</v>
      </c>
    </row>
    <row r="528" spans="1:8" ht="14.4">
      <c r="A528" s="7">
        <v>36465</v>
      </c>
      <c r="B528" s="13">
        <v>366.88</v>
      </c>
      <c r="C528">
        <f t="shared" si="21"/>
        <v>368.86416666666668</v>
      </c>
      <c r="G528">
        <f t="shared" si="22"/>
        <v>0.97916666666662877</v>
      </c>
      <c r="H528" s="16">
        <f t="shared" si="23"/>
        <v>2.6545453723930772E-3</v>
      </c>
    </row>
    <row r="529" spans="1:8" ht="14.4">
      <c r="A529" s="8">
        <v>36495</v>
      </c>
      <c r="B529" s="14">
        <v>368.26</v>
      </c>
      <c r="C529">
        <f t="shared" si="21"/>
        <v>368.98166666666663</v>
      </c>
      <c r="G529">
        <f t="shared" si="22"/>
        <v>0.98583333333328937</v>
      </c>
      <c r="H529" s="16">
        <f t="shared" si="23"/>
        <v>2.6717677933410138E-3</v>
      </c>
    </row>
    <row r="530" spans="1:8" ht="14.4">
      <c r="A530" s="7">
        <v>36526</v>
      </c>
      <c r="B530" s="13">
        <v>369.45</v>
      </c>
      <c r="C530">
        <f t="shared" si="21"/>
        <v>369.01583333333338</v>
      </c>
      <c r="G530">
        <f t="shared" si="22"/>
        <v>0.88416666666671517</v>
      </c>
      <c r="H530" s="16">
        <f t="shared" si="23"/>
        <v>2.3960128178783162E-3</v>
      </c>
    </row>
    <row r="531" spans="1:8" ht="14.4">
      <c r="A531" s="8">
        <v>36557</v>
      </c>
      <c r="B531" s="14">
        <v>369.71</v>
      </c>
      <c r="C531">
        <f t="shared" si="21"/>
        <v>369.11666666666662</v>
      </c>
      <c r="G531">
        <f t="shared" si="22"/>
        <v>0.90499999999985903</v>
      </c>
      <c r="H531" s="16">
        <f t="shared" si="23"/>
        <v>2.4517993407681196E-3</v>
      </c>
    </row>
    <row r="532" spans="1:8" ht="14.4">
      <c r="A532" s="7">
        <v>36586</v>
      </c>
      <c r="B532" s="13">
        <v>370.75</v>
      </c>
      <c r="C532">
        <f t="shared" si="21"/>
        <v>369.29999999999995</v>
      </c>
      <c r="G532">
        <f t="shared" si="22"/>
        <v>1.0224999999999795</v>
      </c>
      <c r="H532" s="16">
        <f t="shared" si="23"/>
        <v>2.7687516923909548E-3</v>
      </c>
    </row>
    <row r="533" spans="1:8" ht="14.4">
      <c r="A533" s="8">
        <v>36617</v>
      </c>
      <c r="B533" s="14">
        <v>371.98</v>
      </c>
      <c r="C533">
        <f t="shared" si="21"/>
        <v>369.43833333333328</v>
      </c>
      <c r="G533">
        <f t="shared" si="22"/>
        <v>1.0791666666666515</v>
      </c>
      <c r="H533" s="16">
        <f t="shared" si="23"/>
        <v>2.9211009505419987E-3</v>
      </c>
    </row>
    <row r="534" spans="1:8" ht="14.4">
      <c r="A534" s="7">
        <v>36647</v>
      </c>
      <c r="B534" s="13">
        <v>371.74</v>
      </c>
      <c r="C534">
        <f t="shared" si="21"/>
        <v>369.57583333333332</v>
      </c>
      <c r="G534">
        <f t="shared" si="22"/>
        <v>1.1158333333333417</v>
      </c>
      <c r="H534" s="16">
        <f t="shared" si="23"/>
        <v>3.0192269967147249E-3</v>
      </c>
    </row>
    <row r="535" spans="1:8" ht="14.4">
      <c r="A535" s="8">
        <v>36678</v>
      </c>
      <c r="B535" s="14">
        <v>371.87</v>
      </c>
      <c r="C535">
        <f t="shared" si="21"/>
        <v>369.70666666666665</v>
      </c>
      <c r="G535">
        <f t="shared" si="22"/>
        <v>1.1666666666666856</v>
      </c>
      <c r="H535" s="16">
        <f t="shared" si="23"/>
        <v>3.1556549336411361E-3</v>
      </c>
    </row>
    <row r="536" spans="1:8" ht="14.4">
      <c r="A536" s="7">
        <v>36708</v>
      </c>
      <c r="B536" s="13">
        <v>370.02</v>
      </c>
      <c r="C536">
        <f t="shared" si="21"/>
        <v>369.81583333333333</v>
      </c>
      <c r="G536">
        <f t="shared" si="22"/>
        <v>1.1841666666666697</v>
      </c>
      <c r="H536" s="16">
        <f t="shared" si="23"/>
        <v>3.2020442607694453E-3</v>
      </c>
    </row>
    <row r="537" spans="1:8" ht="14.4">
      <c r="A537" s="8">
        <v>36739</v>
      </c>
      <c r="B537" s="14">
        <v>368.27</v>
      </c>
      <c r="C537">
        <f t="shared" si="21"/>
        <v>369.98083333333329</v>
      </c>
      <c r="G537">
        <f t="shared" si="22"/>
        <v>1.3133333333332757</v>
      </c>
      <c r="H537" s="16">
        <f t="shared" si="23"/>
        <v>3.549733432137095E-3</v>
      </c>
    </row>
    <row r="538" spans="1:8" ht="14.4">
      <c r="A538" s="7">
        <v>36770</v>
      </c>
      <c r="B538" s="13">
        <v>367.15</v>
      </c>
      <c r="C538">
        <f t="shared" si="21"/>
        <v>370.13749999999999</v>
      </c>
      <c r="G538">
        <f t="shared" si="22"/>
        <v>1.3941666666666492</v>
      </c>
      <c r="H538" s="16">
        <f t="shared" si="23"/>
        <v>3.7666182612317023E-3</v>
      </c>
    </row>
    <row r="539" spans="1:8" ht="14.4">
      <c r="A539" s="8">
        <v>36800</v>
      </c>
      <c r="B539" s="14">
        <v>367.18</v>
      </c>
      <c r="C539">
        <f t="shared" si="21"/>
        <v>370.26833333333337</v>
      </c>
      <c r="G539">
        <f t="shared" si="22"/>
        <v>1.4558333333333735</v>
      </c>
      <c r="H539" s="16">
        <f t="shared" si="23"/>
        <v>3.9318332200522325E-3</v>
      </c>
    </row>
    <row r="540" spans="1:8" ht="14.4">
      <c r="A540" s="7">
        <v>36831</v>
      </c>
      <c r="B540" s="13">
        <v>368.53</v>
      </c>
      <c r="C540">
        <f t="shared" si="21"/>
        <v>370.4591666666667</v>
      </c>
      <c r="G540">
        <f t="shared" si="22"/>
        <v>1.5950000000000273</v>
      </c>
      <c r="H540" s="16">
        <f t="shared" si="23"/>
        <v>4.3054677641036296E-3</v>
      </c>
    </row>
    <row r="541" spans="1:8" ht="14.4">
      <c r="A541" s="8">
        <v>36861</v>
      </c>
      <c r="B541" s="14">
        <v>369.83</v>
      </c>
      <c r="C541">
        <f t="shared" si="21"/>
        <v>370.58666666666664</v>
      </c>
      <c r="G541">
        <f t="shared" si="22"/>
        <v>1.6050000000000182</v>
      </c>
      <c r="H541" s="16">
        <f t="shared" si="23"/>
        <v>4.330970713103597E-3</v>
      </c>
    </row>
    <row r="542" spans="1:8" ht="14.4">
      <c r="A542" s="7">
        <v>36892</v>
      </c>
      <c r="B542" s="13">
        <v>370.76</v>
      </c>
      <c r="C542">
        <f t="shared" si="21"/>
        <v>370.72499999999997</v>
      </c>
      <c r="G542">
        <f t="shared" si="22"/>
        <v>1.7091666666665901</v>
      </c>
      <c r="H542" s="16">
        <f t="shared" si="23"/>
        <v>4.6103356036592902E-3</v>
      </c>
    </row>
    <row r="543" spans="1:8" ht="14.4">
      <c r="A543" s="8">
        <v>36923</v>
      </c>
      <c r="B543" s="14">
        <v>371.69</v>
      </c>
      <c r="C543">
        <f t="shared" si="21"/>
        <v>370.85083333333336</v>
      </c>
      <c r="G543">
        <f t="shared" si="22"/>
        <v>1.7341666666667379</v>
      </c>
      <c r="H543" s="16">
        <f t="shared" si="23"/>
        <v>4.6761838205389983E-3</v>
      </c>
    </row>
    <row r="544" spans="1:8" ht="14.4">
      <c r="A544" s="7">
        <v>36951</v>
      </c>
      <c r="B544" s="13">
        <v>372.63</v>
      </c>
      <c r="C544">
        <f t="shared" si="21"/>
        <v>370.95</v>
      </c>
      <c r="G544">
        <f t="shared" si="22"/>
        <v>1.6500000000000341</v>
      </c>
      <c r="H544" s="16">
        <f t="shared" si="23"/>
        <v>4.4480388192479695E-3</v>
      </c>
    </row>
    <row r="545" spans="1:8" ht="14.4">
      <c r="A545" s="8">
        <v>36982</v>
      </c>
      <c r="B545" s="14">
        <v>373.55</v>
      </c>
      <c r="C545">
        <f t="shared" si="21"/>
        <v>371.06916666666666</v>
      </c>
      <c r="G545">
        <f t="shared" si="22"/>
        <v>1.6308333333333849</v>
      </c>
      <c r="H545" s="16">
        <f t="shared" si="23"/>
        <v>4.3949578133458088E-3</v>
      </c>
    </row>
    <row r="546" spans="1:8" ht="14.4">
      <c r="A546" s="7">
        <v>37012</v>
      </c>
      <c r="B546" s="13">
        <v>374.03</v>
      </c>
      <c r="C546">
        <f t="shared" ref="C546:C609" si="24">SUM(B541:B552)/12</f>
        <v>371.18666666666667</v>
      </c>
      <c r="G546">
        <f t="shared" si="22"/>
        <v>1.6108333333333462</v>
      </c>
      <c r="H546" s="16">
        <f t="shared" si="23"/>
        <v>4.3396853335249458E-3</v>
      </c>
    </row>
    <row r="547" spans="1:8" ht="14.4">
      <c r="A547" s="8">
        <v>37043</v>
      </c>
      <c r="B547" s="14">
        <v>373.4</v>
      </c>
      <c r="C547">
        <f t="shared" si="24"/>
        <v>371.31916666666666</v>
      </c>
      <c r="G547">
        <f t="shared" si="22"/>
        <v>1.6125000000000114</v>
      </c>
      <c r="H547" s="16">
        <f t="shared" si="23"/>
        <v>4.3426252796897854E-3</v>
      </c>
    </row>
    <row r="548" spans="1:8" ht="14.4">
      <c r="A548" s="7">
        <v>37073</v>
      </c>
      <c r="B548" s="13">
        <v>371.68</v>
      </c>
      <c r="C548">
        <f t="shared" si="24"/>
        <v>371.48083333333329</v>
      </c>
      <c r="G548">
        <f t="shared" si="22"/>
        <v>1.6649999999999636</v>
      </c>
      <c r="H548" s="16">
        <f t="shared" si="23"/>
        <v>4.4820616586319093E-3</v>
      </c>
    </row>
    <row r="549" spans="1:8" ht="14.4">
      <c r="A549" s="8">
        <v>37104</v>
      </c>
      <c r="B549" s="14">
        <v>369.78</v>
      </c>
      <c r="C549">
        <f t="shared" si="24"/>
        <v>371.62083333333339</v>
      </c>
      <c r="G549">
        <f t="shared" si="22"/>
        <v>1.6400000000001</v>
      </c>
      <c r="H549" s="16">
        <f t="shared" si="23"/>
        <v>4.4131002702129628E-3</v>
      </c>
    </row>
    <row r="550" spans="1:8" ht="14.4">
      <c r="A550" s="7">
        <v>37135</v>
      </c>
      <c r="B550" s="13">
        <v>368.34</v>
      </c>
      <c r="C550">
        <f t="shared" si="24"/>
        <v>371.76</v>
      </c>
      <c r="G550">
        <f t="shared" si="22"/>
        <v>1.6225000000000023</v>
      </c>
      <c r="H550" s="16">
        <f t="shared" si="23"/>
        <v>4.3643748655046331E-3</v>
      </c>
    </row>
    <row r="551" spans="1:8" ht="14.4">
      <c r="A551" s="8">
        <v>37165</v>
      </c>
      <c r="B551" s="14">
        <v>368.61</v>
      </c>
      <c r="C551">
        <f t="shared" si="24"/>
        <v>371.89666666666659</v>
      </c>
      <c r="G551">
        <f t="shared" si="22"/>
        <v>1.6283333333332166</v>
      </c>
      <c r="H551" s="16">
        <f t="shared" si="23"/>
        <v>4.3784563812525436E-3</v>
      </c>
    </row>
    <row r="552" spans="1:8" ht="14.4">
      <c r="A552" s="7">
        <v>37196</v>
      </c>
      <c r="B552" s="13">
        <v>369.94</v>
      </c>
      <c r="C552">
        <f t="shared" si="24"/>
        <v>372.05500000000001</v>
      </c>
      <c r="G552">
        <f t="shared" si="22"/>
        <v>1.595833333333303</v>
      </c>
      <c r="H552" s="16">
        <f t="shared" si="23"/>
        <v>4.2892403900856137E-3</v>
      </c>
    </row>
    <row r="553" spans="1:8" ht="14.4">
      <c r="A553" s="8">
        <v>37226</v>
      </c>
      <c r="B553" s="14">
        <v>371.42</v>
      </c>
      <c r="C553">
        <f t="shared" si="24"/>
        <v>372.24583333333334</v>
      </c>
      <c r="G553">
        <f t="shared" si="22"/>
        <v>1.6591666666666924</v>
      </c>
      <c r="H553" s="16">
        <f t="shared" si="23"/>
        <v>4.4571799550029234E-3</v>
      </c>
    </row>
    <row r="554" spans="1:8" ht="14.4">
      <c r="A554" s="7">
        <v>37257</v>
      </c>
      <c r="B554" s="13">
        <v>372.7</v>
      </c>
      <c r="C554">
        <f t="shared" si="24"/>
        <v>372.45250000000004</v>
      </c>
      <c r="G554">
        <f t="shared" si="22"/>
        <v>1.7275000000000773</v>
      </c>
      <c r="H554" s="16">
        <f t="shared" si="23"/>
        <v>4.6381753377949591E-3</v>
      </c>
    </row>
    <row r="555" spans="1:8" ht="14.4">
      <c r="A555" s="8">
        <v>37288</v>
      </c>
      <c r="B555" s="14">
        <v>373.37</v>
      </c>
      <c r="C555">
        <f t="shared" si="24"/>
        <v>372.64000000000004</v>
      </c>
      <c r="G555">
        <f t="shared" si="22"/>
        <v>1.7891666666666879</v>
      </c>
      <c r="H555" s="16">
        <f t="shared" si="23"/>
        <v>4.8013274652927429E-3</v>
      </c>
    </row>
    <row r="556" spans="1:8" ht="14.4">
      <c r="A556" s="7">
        <v>37316</v>
      </c>
      <c r="B556" s="13">
        <v>374.3</v>
      </c>
      <c r="C556">
        <f t="shared" si="24"/>
        <v>372.85500000000002</v>
      </c>
      <c r="G556">
        <f t="shared" si="22"/>
        <v>1.9050000000000296</v>
      </c>
      <c r="H556" s="16">
        <f t="shared" si="23"/>
        <v>5.1092247656596519E-3</v>
      </c>
    </row>
    <row r="557" spans="1:8" ht="14.4">
      <c r="A557" s="8">
        <v>37347</v>
      </c>
      <c r="B557" s="14">
        <v>375.19</v>
      </c>
      <c r="C557">
        <f t="shared" si="24"/>
        <v>373.03166666666658</v>
      </c>
      <c r="G557">
        <f t="shared" si="22"/>
        <v>1.9624999999999204</v>
      </c>
      <c r="H557" s="16">
        <f t="shared" si="23"/>
        <v>5.260947462011503E-3</v>
      </c>
    </row>
    <row r="558" spans="1:8" ht="14.4">
      <c r="A558" s="7">
        <v>37377</v>
      </c>
      <c r="B558" s="13">
        <v>375.93</v>
      </c>
      <c r="C558">
        <f t="shared" si="24"/>
        <v>373.23916666666673</v>
      </c>
      <c r="G558">
        <f t="shared" ref="G558:G621" si="25">C558-C546</f>
        <v>2.0525000000000659</v>
      </c>
      <c r="H558" s="16">
        <f t="shared" ref="H558:H621" si="26">G558/C558</f>
        <v>5.4991549207726023E-3</v>
      </c>
    </row>
    <row r="559" spans="1:8" ht="14.4">
      <c r="A559" s="8">
        <v>37408</v>
      </c>
      <c r="B559" s="14">
        <v>375.69</v>
      </c>
      <c r="C559">
        <f t="shared" si="24"/>
        <v>373.45250000000004</v>
      </c>
      <c r="G559">
        <f t="shared" si="25"/>
        <v>2.1333333333333826</v>
      </c>
      <c r="H559" s="16">
        <f t="shared" si="26"/>
        <v>5.7124623167160013E-3</v>
      </c>
    </row>
    <row r="560" spans="1:8" ht="14.4">
      <c r="A560" s="7">
        <v>37438</v>
      </c>
      <c r="B560" s="13">
        <v>374.16</v>
      </c>
      <c r="C560">
        <f t="shared" si="24"/>
        <v>373.64999999999992</v>
      </c>
      <c r="G560">
        <f t="shared" si="25"/>
        <v>2.1691666666666265</v>
      </c>
      <c r="H560" s="16">
        <f t="shared" si="26"/>
        <v>5.805343681698453E-3</v>
      </c>
    </row>
    <row r="561" spans="1:8" ht="14.4">
      <c r="A561" s="8">
        <v>37469</v>
      </c>
      <c r="B561" s="14">
        <v>372.03</v>
      </c>
      <c r="C561">
        <f t="shared" si="24"/>
        <v>373.85416666666669</v>
      </c>
      <c r="G561">
        <f t="shared" si="25"/>
        <v>2.2333333333332916</v>
      </c>
      <c r="H561" s="16">
        <f t="shared" si="26"/>
        <v>5.9738088604066866E-3</v>
      </c>
    </row>
    <row r="562" spans="1:8" ht="14.4">
      <c r="A562" s="7">
        <v>37500</v>
      </c>
      <c r="B562" s="13">
        <v>370.92</v>
      </c>
      <c r="C562">
        <f t="shared" si="24"/>
        <v>374.04916666666668</v>
      </c>
      <c r="G562">
        <f t="shared" si="25"/>
        <v>2.2891666666666879</v>
      </c>
      <c r="H562" s="16">
        <f t="shared" si="26"/>
        <v>6.119961947961443E-3</v>
      </c>
    </row>
    <row r="563" spans="1:8" ht="14.4">
      <c r="A563" s="8">
        <v>37530</v>
      </c>
      <c r="B563" s="14">
        <v>370.73</v>
      </c>
      <c r="C563">
        <f t="shared" si="24"/>
        <v>374.2766666666667</v>
      </c>
      <c r="G563">
        <f t="shared" si="25"/>
        <v>2.3800000000001091</v>
      </c>
      <c r="H563" s="16">
        <f t="shared" si="26"/>
        <v>6.3589323406039447E-3</v>
      </c>
    </row>
    <row r="564" spans="1:8" ht="14.4">
      <c r="A564" s="7">
        <v>37561</v>
      </c>
      <c r="B564" s="13">
        <v>372.43</v>
      </c>
      <c r="C564">
        <f t="shared" si="24"/>
        <v>374.51416666666665</v>
      </c>
      <c r="G564">
        <f t="shared" si="25"/>
        <v>2.459166666666647</v>
      </c>
      <c r="H564" s="16">
        <f t="shared" si="26"/>
        <v>6.5662847644837119E-3</v>
      </c>
    </row>
    <row r="565" spans="1:8" ht="14.4">
      <c r="A565" s="8">
        <v>37591</v>
      </c>
      <c r="B565" s="14">
        <v>373.98</v>
      </c>
      <c r="C565">
        <f t="shared" si="24"/>
        <v>374.74500000000006</v>
      </c>
      <c r="G565">
        <f t="shared" si="25"/>
        <v>2.4991666666667243</v>
      </c>
      <c r="H565" s="16">
        <f t="shared" si="26"/>
        <v>6.668979350402871E-3</v>
      </c>
    </row>
    <row r="566" spans="1:8" ht="14.4">
      <c r="A566" s="7">
        <v>37622</v>
      </c>
      <c r="B566" s="13">
        <v>375.07</v>
      </c>
      <c r="C566">
        <f t="shared" si="24"/>
        <v>374.97166666666675</v>
      </c>
      <c r="G566">
        <f t="shared" si="25"/>
        <v>2.5191666666667061</v>
      </c>
      <c r="H566" s="16">
        <f t="shared" si="26"/>
        <v>6.7182853815622662E-3</v>
      </c>
    </row>
    <row r="567" spans="1:8" ht="14.4">
      <c r="A567" s="8">
        <v>37653</v>
      </c>
      <c r="B567" s="14">
        <v>375.82</v>
      </c>
      <c r="C567">
        <f t="shared" si="24"/>
        <v>375.18333333333334</v>
      </c>
      <c r="G567">
        <f t="shared" si="25"/>
        <v>2.5433333333332939</v>
      </c>
      <c r="H567" s="16">
        <f t="shared" si="26"/>
        <v>6.7789080893784206E-3</v>
      </c>
    </row>
    <row r="568" spans="1:8" ht="14.4">
      <c r="A568" s="7">
        <v>37681</v>
      </c>
      <c r="B568" s="13">
        <v>376.64</v>
      </c>
      <c r="C568">
        <f t="shared" si="24"/>
        <v>375.38499999999999</v>
      </c>
      <c r="G568">
        <f t="shared" si="25"/>
        <v>2.5299999999999727</v>
      </c>
      <c r="H568" s="16">
        <f t="shared" si="26"/>
        <v>6.7397471928819022E-3</v>
      </c>
    </row>
    <row r="569" spans="1:8" ht="14.4">
      <c r="A569" s="8">
        <v>37712</v>
      </c>
      <c r="B569" s="14">
        <v>377.92</v>
      </c>
      <c r="C569">
        <f t="shared" si="24"/>
        <v>375.60000000000008</v>
      </c>
      <c r="G569">
        <f t="shared" si="25"/>
        <v>2.5683333333334986</v>
      </c>
      <c r="H569" s="16">
        <f t="shared" si="26"/>
        <v>6.8379481718144246E-3</v>
      </c>
    </row>
    <row r="570" spans="1:8" ht="14.4">
      <c r="A570" s="7">
        <v>37742</v>
      </c>
      <c r="B570" s="13">
        <v>378.78</v>
      </c>
      <c r="C570">
        <f t="shared" si="24"/>
        <v>375.8008333333334</v>
      </c>
      <c r="G570">
        <f t="shared" si="25"/>
        <v>2.5616666666666674</v>
      </c>
      <c r="H570" s="16">
        <f t="shared" si="26"/>
        <v>6.8165539813864178E-3</v>
      </c>
    </row>
    <row r="571" spans="1:8" ht="14.4">
      <c r="A571" s="8">
        <v>37773</v>
      </c>
      <c r="B571" s="14">
        <v>378.46</v>
      </c>
      <c r="C571">
        <f t="shared" si="24"/>
        <v>375.98333333333335</v>
      </c>
      <c r="G571">
        <f t="shared" si="25"/>
        <v>2.5308333333333053</v>
      </c>
      <c r="H571" s="16">
        <f t="shared" si="26"/>
        <v>6.7312380867945529E-3</v>
      </c>
    </row>
    <row r="572" spans="1:8" ht="14.4">
      <c r="A572" s="7">
        <v>37803</v>
      </c>
      <c r="B572" s="13">
        <v>376.88</v>
      </c>
      <c r="C572">
        <f t="shared" si="24"/>
        <v>376.15833333333336</v>
      </c>
      <c r="G572">
        <f t="shared" si="25"/>
        <v>2.5083333333334394</v>
      </c>
      <c r="H572" s="16">
        <f t="shared" si="26"/>
        <v>6.66829127805252E-3</v>
      </c>
    </row>
    <row r="573" spans="1:8" ht="14.4">
      <c r="A573" s="8">
        <v>37834</v>
      </c>
      <c r="B573" s="14">
        <v>374.57</v>
      </c>
      <c r="C573">
        <f t="shared" si="24"/>
        <v>376.34416666666669</v>
      </c>
      <c r="G573">
        <f t="shared" si="25"/>
        <v>2.4900000000000091</v>
      </c>
      <c r="H573" s="16">
        <f t="shared" si="26"/>
        <v>6.6162842965105315E-3</v>
      </c>
    </row>
    <row r="574" spans="1:8" ht="14.4">
      <c r="A574" s="7">
        <v>37865</v>
      </c>
      <c r="B574" s="13">
        <v>373.34</v>
      </c>
      <c r="C574">
        <f t="shared" si="24"/>
        <v>376.54583333333335</v>
      </c>
      <c r="G574">
        <f t="shared" si="25"/>
        <v>2.4966666666666697</v>
      </c>
      <c r="H574" s="16">
        <f t="shared" si="26"/>
        <v>6.6304456075511027E-3</v>
      </c>
    </row>
    <row r="575" spans="1:8" ht="14.4">
      <c r="A575" s="8">
        <v>37895</v>
      </c>
      <c r="B575" s="14">
        <v>373.31</v>
      </c>
      <c r="C575">
        <f t="shared" si="24"/>
        <v>376.76416666666665</v>
      </c>
      <c r="G575">
        <f t="shared" si="25"/>
        <v>2.4874999999999545</v>
      </c>
      <c r="H575" s="16">
        <f t="shared" si="26"/>
        <v>6.6022733053611024E-3</v>
      </c>
    </row>
    <row r="576" spans="1:8" ht="14.4">
      <c r="A576" s="7">
        <v>37926</v>
      </c>
      <c r="B576" s="13">
        <v>374.84</v>
      </c>
      <c r="C576">
        <f t="shared" si="24"/>
        <v>376.93250000000006</v>
      </c>
      <c r="G576">
        <f t="shared" si="25"/>
        <v>2.4183333333334076</v>
      </c>
      <c r="H576" s="16">
        <f t="shared" si="26"/>
        <v>6.4158259989080466E-3</v>
      </c>
    </row>
    <row r="577" spans="1:8" ht="14.4">
      <c r="A577" s="8">
        <v>37956</v>
      </c>
      <c r="B577" s="14">
        <v>376.17</v>
      </c>
      <c r="C577">
        <f t="shared" si="24"/>
        <v>377.04999999999995</v>
      </c>
      <c r="G577">
        <f t="shared" si="25"/>
        <v>2.3049999999998931</v>
      </c>
      <c r="H577" s="16">
        <f t="shared" si="26"/>
        <v>6.1132475798962825E-3</v>
      </c>
    </row>
    <row r="578" spans="1:8" ht="14.4">
      <c r="A578" s="7">
        <v>37987</v>
      </c>
      <c r="B578" s="13">
        <v>377.17</v>
      </c>
      <c r="C578">
        <f t="shared" si="24"/>
        <v>377.11416666666668</v>
      </c>
      <c r="G578">
        <f t="shared" si="25"/>
        <v>2.1424999999999272</v>
      </c>
      <c r="H578" s="16">
        <f t="shared" si="26"/>
        <v>5.6813034072350161E-3</v>
      </c>
    </row>
    <row r="579" spans="1:8" ht="14.4">
      <c r="A579" s="8">
        <v>38018</v>
      </c>
      <c r="B579" s="14">
        <v>378.05</v>
      </c>
      <c r="C579">
        <f t="shared" si="24"/>
        <v>377.24833333333339</v>
      </c>
      <c r="G579">
        <f t="shared" si="25"/>
        <v>2.0650000000000546</v>
      </c>
      <c r="H579" s="16">
        <f t="shared" si="26"/>
        <v>5.4738479074351223E-3</v>
      </c>
    </row>
    <row r="580" spans="1:8" ht="14.4">
      <c r="A580" s="7">
        <v>38047</v>
      </c>
      <c r="B580" s="13">
        <v>379.06</v>
      </c>
      <c r="C580">
        <f t="shared" si="24"/>
        <v>377.3391666666667</v>
      </c>
      <c r="G580">
        <f t="shared" si="25"/>
        <v>1.9541666666667084</v>
      </c>
      <c r="H580" s="16">
        <f t="shared" si="26"/>
        <v>5.1788068647349748E-3</v>
      </c>
    </row>
    <row r="581" spans="1:8" ht="14.4">
      <c r="A581" s="8">
        <v>38078</v>
      </c>
      <c r="B581" s="14">
        <v>380.54</v>
      </c>
      <c r="C581">
        <f t="shared" si="24"/>
        <v>377.44916666666671</v>
      </c>
      <c r="G581">
        <f t="shared" si="25"/>
        <v>1.8491666666666333</v>
      </c>
      <c r="H581" s="16">
        <f t="shared" si="26"/>
        <v>4.8991144502901268E-3</v>
      </c>
    </row>
    <row r="582" spans="1:8" ht="14.4">
      <c r="A582" s="7">
        <v>38108</v>
      </c>
      <c r="B582" s="13">
        <v>380.8</v>
      </c>
      <c r="C582">
        <f t="shared" si="24"/>
        <v>377.57333333333327</v>
      </c>
      <c r="G582">
        <f t="shared" si="25"/>
        <v>1.7724999999998658</v>
      </c>
      <c r="H582" s="16">
        <f t="shared" si="26"/>
        <v>4.6944522918281641E-3</v>
      </c>
    </row>
    <row r="583" spans="1:8" ht="14.4">
      <c r="A583" s="8">
        <v>38139</v>
      </c>
      <c r="B583" s="14">
        <v>379.87</v>
      </c>
      <c r="C583">
        <f t="shared" si="24"/>
        <v>377.69916666666671</v>
      </c>
      <c r="G583">
        <f t="shared" si="25"/>
        <v>1.7158333333333644</v>
      </c>
      <c r="H583" s="16">
        <f t="shared" si="26"/>
        <v>4.5428570798188971E-3</v>
      </c>
    </row>
    <row r="584" spans="1:8" ht="14.4">
      <c r="A584" s="7">
        <v>38169</v>
      </c>
      <c r="B584" s="13">
        <v>377.65</v>
      </c>
      <c r="C584">
        <f t="shared" si="24"/>
        <v>377.82083333333338</v>
      </c>
      <c r="G584">
        <f t="shared" si="25"/>
        <v>1.6625000000000227</v>
      </c>
      <c r="H584" s="16">
        <f t="shared" si="26"/>
        <v>4.4002337968835027E-3</v>
      </c>
    </row>
    <row r="585" spans="1:8" ht="14.4">
      <c r="A585" s="8">
        <v>38200</v>
      </c>
      <c r="B585" s="14">
        <v>376.18</v>
      </c>
      <c r="C585">
        <f t="shared" si="24"/>
        <v>377.97583333333324</v>
      </c>
      <c r="G585">
        <f t="shared" si="25"/>
        <v>1.6316666666665469</v>
      </c>
      <c r="H585" s="16">
        <f t="shared" si="26"/>
        <v>4.3168544726180837E-3</v>
      </c>
    </row>
    <row r="586" spans="1:8" ht="14.4">
      <c r="A586" s="7">
        <v>38231</v>
      </c>
      <c r="B586" s="13">
        <v>374.43</v>
      </c>
      <c r="C586">
        <f t="shared" si="24"/>
        <v>378.13333333333338</v>
      </c>
      <c r="G586">
        <f t="shared" si="25"/>
        <v>1.5875000000000341</v>
      </c>
      <c r="H586" s="16">
        <f t="shared" si="26"/>
        <v>4.1982545839211053E-3</v>
      </c>
    </row>
    <row r="587" spans="1:8" ht="14.4">
      <c r="A587" s="8">
        <v>38261</v>
      </c>
      <c r="B587" s="14">
        <v>374.63</v>
      </c>
      <c r="C587">
        <f t="shared" si="24"/>
        <v>378.29500000000007</v>
      </c>
      <c r="G587">
        <f t="shared" si="25"/>
        <v>1.530833333333419</v>
      </c>
      <c r="H587" s="16">
        <f t="shared" si="26"/>
        <v>4.0466655211763803E-3</v>
      </c>
    </row>
    <row r="588" spans="1:8" ht="14.4">
      <c r="A588" s="7">
        <v>38292</v>
      </c>
      <c r="B588" s="13">
        <v>376.33</v>
      </c>
      <c r="C588">
        <f t="shared" si="24"/>
        <v>378.44833333333332</v>
      </c>
      <c r="G588">
        <f t="shared" si="25"/>
        <v>1.5158333333332621</v>
      </c>
      <c r="H588" s="16">
        <f t="shared" si="26"/>
        <v>4.0053904319830415E-3</v>
      </c>
    </row>
    <row r="589" spans="1:8" ht="14.4">
      <c r="A589" s="8">
        <v>38322</v>
      </c>
      <c r="B589" s="14">
        <v>377.68</v>
      </c>
      <c r="C589">
        <f t="shared" si="24"/>
        <v>378.65916666666658</v>
      </c>
      <c r="G589">
        <f t="shared" si="25"/>
        <v>1.6091666666666242</v>
      </c>
      <c r="H589" s="16">
        <f t="shared" si="26"/>
        <v>4.2496440290409575E-3</v>
      </c>
    </row>
    <row r="590" spans="1:8" ht="14.4">
      <c r="A590" s="7">
        <v>38353</v>
      </c>
      <c r="B590" s="13">
        <v>378.63</v>
      </c>
      <c r="C590">
        <f t="shared" si="24"/>
        <v>378.93249999999995</v>
      </c>
      <c r="G590">
        <f t="shared" si="25"/>
        <v>1.8183333333332712</v>
      </c>
      <c r="H590" s="16">
        <f t="shared" si="26"/>
        <v>4.7985679067730309E-3</v>
      </c>
    </row>
    <row r="591" spans="1:8" ht="14.4">
      <c r="A591" s="8">
        <v>38384</v>
      </c>
      <c r="B591" s="14">
        <v>379.91</v>
      </c>
      <c r="C591">
        <f t="shared" si="24"/>
        <v>379.16166666666663</v>
      </c>
      <c r="G591">
        <f t="shared" si="25"/>
        <v>1.9133333333332416</v>
      </c>
      <c r="H591" s="16">
        <f t="shared" si="26"/>
        <v>5.0462203897191837E-3</v>
      </c>
    </row>
    <row r="592" spans="1:8" ht="14.4">
      <c r="A592" s="7">
        <v>38412</v>
      </c>
      <c r="B592" s="13">
        <v>380.95</v>
      </c>
      <c r="C592">
        <f t="shared" si="24"/>
        <v>379.36666666666673</v>
      </c>
      <c r="G592">
        <f t="shared" si="25"/>
        <v>2.0275000000000318</v>
      </c>
      <c r="H592" s="16">
        <f t="shared" si="26"/>
        <v>5.3444337052983874E-3</v>
      </c>
    </row>
    <row r="593" spans="1:8" ht="14.4">
      <c r="A593" s="8">
        <v>38443</v>
      </c>
      <c r="B593" s="14">
        <v>382.48</v>
      </c>
      <c r="C593">
        <f t="shared" si="24"/>
        <v>379.57999999999993</v>
      </c>
      <c r="G593">
        <f t="shared" si="25"/>
        <v>2.1308333333332143</v>
      </c>
      <c r="H593" s="16">
        <f t="shared" si="26"/>
        <v>5.6136607127172528E-3</v>
      </c>
    </row>
    <row r="594" spans="1:8" ht="14.4">
      <c r="A594" s="7">
        <v>38473</v>
      </c>
      <c r="B594" s="13">
        <v>382.64</v>
      </c>
      <c r="C594">
        <f t="shared" si="24"/>
        <v>379.7641666666666</v>
      </c>
      <c r="G594">
        <f t="shared" si="25"/>
        <v>2.1908333333333303</v>
      </c>
      <c r="H594" s="16">
        <f t="shared" si="26"/>
        <v>5.7689311568363631E-3</v>
      </c>
    </row>
    <row r="595" spans="1:8" ht="14.4">
      <c r="A595" s="8">
        <v>38504</v>
      </c>
      <c r="B595" s="14">
        <v>382.4</v>
      </c>
      <c r="C595">
        <f t="shared" si="24"/>
        <v>379.98333333333335</v>
      </c>
      <c r="G595">
        <f t="shared" si="25"/>
        <v>2.2841666666666356</v>
      </c>
      <c r="H595" s="16">
        <f t="shared" si="26"/>
        <v>6.0112285626561747E-3</v>
      </c>
    </row>
    <row r="596" spans="1:8" ht="14.4">
      <c r="A596" s="7">
        <v>38534</v>
      </c>
      <c r="B596" s="13">
        <v>380.93</v>
      </c>
      <c r="C596">
        <f t="shared" si="24"/>
        <v>380.22916666666669</v>
      </c>
      <c r="G596">
        <f t="shared" si="25"/>
        <v>2.408333333333303</v>
      </c>
      <c r="H596" s="16">
        <f t="shared" si="26"/>
        <v>6.3338995123554077E-3</v>
      </c>
    </row>
    <row r="597" spans="1:8" ht="14.4">
      <c r="A597" s="8">
        <v>38565</v>
      </c>
      <c r="B597" s="14">
        <v>378.93</v>
      </c>
      <c r="C597">
        <f t="shared" si="24"/>
        <v>380.43666666666667</v>
      </c>
      <c r="G597">
        <f t="shared" si="25"/>
        <v>2.4608333333334258</v>
      </c>
      <c r="H597" s="16">
        <f t="shared" si="26"/>
        <v>6.4684441562768025E-3</v>
      </c>
    </row>
    <row r="598" spans="1:8" ht="14.4">
      <c r="A598" s="7">
        <v>38596</v>
      </c>
      <c r="B598" s="13">
        <v>376.89</v>
      </c>
      <c r="C598">
        <f t="shared" si="24"/>
        <v>380.5958333333333</v>
      </c>
      <c r="G598">
        <f t="shared" si="25"/>
        <v>2.4624999999999204</v>
      </c>
      <c r="H598" s="16">
        <f t="shared" si="26"/>
        <v>6.4701181261835163E-3</v>
      </c>
    </row>
    <row r="599" spans="1:8" ht="14.4">
      <c r="A599" s="8">
        <v>38626</v>
      </c>
      <c r="B599" s="14">
        <v>377.19</v>
      </c>
      <c r="C599">
        <f t="shared" si="24"/>
        <v>380.78916666666669</v>
      </c>
      <c r="G599">
        <f t="shared" si="25"/>
        <v>2.4941666666666151</v>
      </c>
      <c r="H599" s="16">
        <f t="shared" si="26"/>
        <v>6.5499937629526798E-3</v>
      </c>
    </row>
    <row r="600" spans="1:8" ht="14.4">
      <c r="A600" s="7">
        <v>38657</v>
      </c>
      <c r="B600" s="13">
        <v>378.54</v>
      </c>
      <c r="C600">
        <f t="shared" si="24"/>
        <v>381.00416666666666</v>
      </c>
      <c r="G600">
        <f t="shared" si="25"/>
        <v>2.5558333333333394</v>
      </c>
      <c r="H600" s="16">
        <f t="shared" si="26"/>
        <v>6.7081506107763639E-3</v>
      </c>
    </row>
    <row r="601" spans="1:8" ht="14.4">
      <c r="A601" s="8">
        <v>38687</v>
      </c>
      <c r="B601" s="14">
        <v>380.31</v>
      </c>
      <c r="C601">
        <f t="shared" si="24"/>
        <v>381.15750000000003</v>
      </c>
      <c r="G601">
        <f t="shared" si="25"/>
        <v>2.4983333333334485</v>
      </c>
      <c r="H601" s="16">
        <f t="shared" si="26"/>
        <v>6.5545957598458597E-3</v>
      </c>
    </row>
    <row r="602" spans="1:8" ht="14.4">
      <c r="A602" s="7">
        <v>38718</v>
      </c>
      <c r="B602" s="13">
        <v>381.58</v>
      </c>
      <c r="C602">
        <f t="shared" si="24"/>
        <v>381.30083333333329</v>
      </c>
      <c r="G602">
        <f t="shared" si="25"/>
        <v>2.3683333333333394</v>
      </c>
      <c r="H602" s="16">
        <f t="shared" si="26"/>
        <v>6.2111936987636791E-3</v>
      </c>
    </row>
    <row r="603" spans="1:8" ht="14.4">
      <c r="A603" s="8">
        <v>38749</v>
      </c>
      <c r="B603" s="14">
        <v>382.4</v>
      </c>
      <c r="C603">
        <f t="shared" si="24"/>
        <v>381.44</v>
      </c>
      <c r="G603">
        <f t="shared" si="25"/>
        <v>2.2783333333333644</v>
      </c>
      <c r="H603" s="16">
        <f t="shared" si="26"/>
        <v>5.9729795861298354E-3</v>
      </c>
    </row>
    <row r="604" spans="1:8" ht="14.4">
      <c r="A604" s="7">
        <v>38777</v>
      </c>
      <c r="B604" s="13">
        <v>382.86</v>
      </c>
      <c r="C604">
        <f t="shared" si="24"/>
        <v>381.61916666666667</v>
      </c>
      <c r="G604">
        <f t="shared" si="25"/>
        <v>2.2524999999999409</v>
      </c>
      <c r="H604" s="16">
        <f t="shared" si="26"/>
        <v>5.9024813131763757E-3</v>
      </c>
    </row>
    <row r="605" spans="1:8" ht="14.4">
      <c r="A605" s="8">
        <v>38808</v>
      </c>
      <c r="B605" s="14">
        <v>384.8</v>
      </c>
      <c r="C605">
        <f t="shared" si="24"/>
        <v>381.79749999999996</v>
      </c>
      <c r="G605">
        <f t="shared" si="25"/>
        <v>2.2175000000000296</v>
      </c>
      <c r="H605" s="16">
        <f t="shared" si="26"/>
        <v>5.8080526980926533E-3</v>
      </c>
    </row>
    <row r="606" spans="1:8" ht="14.4">
      <c r="A606" s="7">
        <v>38838</v>
      </c>
      <c r="B606" s="13">
        <v>385.22</v>
      </c>
      <c r="C606">
        <f t="shared" si="24"/>
        <v>381.94833333333332</v>
      </c>
      <c r="G606">
        <f t="shared" si="25"/>
        <v>2.1841666666667265</v>
      </c>
      <c r="H606" s="16">
        <f t="shared" si="26"/>
        <v>5.7184872299483611E-3</v>
      </c>
    </row>
    <row r="607" spans="1:8" ht="14.4">
      <c r="A607" s="8">
        <v>38869</v>
      </c>
      <c r="B607" s="14">
        <v>384.24</v>
      </c>
      <c r="C607">
        <f t="shared" si="24"/>
        <v>382.09083333333336</v>
      </c>
      <c r="G607">
        <f t="shared" si="25"/>
        <v>2.1075000000000159</v>
      </c>
      <c r="H607" s="16">
        <f t="shared" si="26"/>
        <v>5.5157041628409011E-3</v>
      </c>
    </row>
    <row r="608" spans="1:8" ht="14.4">
      <c r="A608" s="7">
        <v>38899</v>
      </c>
      <c r="B608" s="13">
        <v>382.65</v>
      </c>
      <c r="C608">
        <f t="shared" si="24"/>
        <v>382.21750000000003</v>
      </c>
      <c r="G608">
        <f t="shared" si="25"/>
        <v>1.9883333333333439</v>
      </c>
      <c r="H608" s="16">
        <f t="shared" si="26"/>
        <v>5.2020991538413172E-3</v>
      </c>
    </row>
    <row r="609" spans="1:8" ht="14.4">
      <c r="A609" s="8">
        <v>38930</v>
      </c>
      <c r="B609" s="14">
        <v>380.6</v>
      </c>
      <c r="C609">
        <f t="shared" si="24"/>
        <v>382.36083333333335</v>
      </c>
      <c r="G609">
        <f t="shared" si="25"/>
        <v>1.9241666666666788</v>
      </c>
      <c r="H609" s="16">
        <f t="shared" si="26"/>
        <v>5.0323320249415684E-3</v>
      </c>
    </row>
    <row r="610" spans="1:8" ht="14.4">
      <c r="A610" s="7">
        <v>38961</v>
      </c>
      <c r="B610" s="13">
        <v>379.04</v>
      </c>
      <c r="C610">
        <f t="shared" ref="C610:C673" si="27">SUM(B605:B616)/12</f>
        <v>382.52333333333331</v>
      </c>
      <c r="G610">
        <f t="shared" si="25"/>
        <v>1.9275000000000091</v>
      </c>
      <c r="H610" s="16">
        <f t="shared" si="26"/>
        <v>5.0389083018901049E-3</v>
      </c>
    </row>
    <row r="611" spans="1:8" ht="14.4">
      <c r="A611" s="8">
        <v>38991</v>
      </c>
      <c r="B611" s="14">
        <v>379.33</v>
      </c>
      <c r="C611">
        <f t="shared" si="27"/>
        <v>382.68416666666661</v>
      </c>
      <c r="G611">
        <f t="shared" si="25"/>
        <v>1.894999999999925</v>
      </c>
      <c r="H611" s="16">
        <f t="shared" si="26"/>
        <v>4.9518641351329979E-3</v>
      </c>
    </row>
    <row r="612" spans="1:8" ht="14.4">
      <c r="A612" s="7">
        <v>39022</v>
      </c>
      <c r="B612" s="13">
        <v>380.35</v>
      </c>
      <c r="C612">
        <f t="shared" si="27"/>
        <v>382.81416666666661</v>
      </c>
      <c r="G612">
        <f t="shared" si="25"/>
        <v>1.8099999999999454</v>
      </c>
      <c r="H612" s="16">
        <f t="shared" si="26"/>
        <v>4.7281426801949918E-3</v>
      </c>
    </row>
    <row r="613" spans="1:8" ht="14.4">
      <c r="A613" s="8">
        <v>39052</v>
      </c>
      <c r="B613" s="14">
        <v>382.02</v>
      </c>
      <c r="C613">
        <f t="shared" si="27"/>
        <v>382.98833333333329</v>
      </c>
      <c r="G613">
        <f t="shared" si="25"/>
        <v>1.8308333333332598</v>
      </c>
      <c r="H613" s="16">
        <f t="shared" si="26"/>
        <v>4.7803893068977558E-3</v>
      </c>
    </row>
    <row r="614" spans="1:8" ht="14.4">
      <c r="A614" s="7">
        <v>39083</v>
      </c>
      <c r="B614" s="13">
        <v>383.1</v>
      </c>
      <c r="C614">
        <f t="shared" si="27"/>
        <v>383.16166666666669</v>
      </c>
      <c r="G614">
        <f t="shared" si="25"/>
        <v>1.8608333333334031</v>
      </c>
      <c r="H614" s="16">
        <f t="shared" si="26"/>
        <v>4.856522703645727E-3</v>
      </c>
    </row>
    <row r="615" spans="1:8" ht="14.4">
      <c r="A615" s="8">
        <v>39114</v>
      </c>
      <c r="B615" s="14">
        <v>384.12</v>
      </c>
      <c r="C615">
        <f t="shared" si="27"/>
        <v>383.29833333333335</v>
      </c>
      <c r="G615">
        <f t="shared" si="25"/>
        <v>1.8583333333333485</v>
      </c>
      <c r="H615" s="16">
        <f t="shared" si="26"/>
        <v>4.8482687549733193E-3</v>
      </c>
    </row>
    <row r="616" spans="1:8" ht="14.4">
      <c r="A616" s="7">
        <v>39142</v>
      </c>
      <c r="B616" s="13">
        <v>384.81</v>
      </c>
      <c r="C616">
        <f t="shared" si="27"/>
        <v>383.4783333333333</v>
      </c>
      <c r="G616">
        <f t="shared" si="25"/>
        <v>1.8591666666666242</v>
      </c>
      <c r="H616" s="16">
        <f t="shared" si="26"/>
        <v>4.84816612846434E-3</v>
      </c>
    </row>
    <row r="617" spans="1:8" ht="14.4">
      <c r="A617" s="8">
        <v>39173</v>
      </c>
      <c r="B617" s="14">
        <v>386.73</v>
      </c>
      <c r="C617">
        <f t="shared" si="27"/>
        <v>383.64833333333331</v>
      </c>
      <c r="G617">
        <f t="shared" si="25"/>
        <v>1.8508333333333553</v>
      </c>
      <c r="H617" s="16">
        <f t="shared" si="26"/>
        <v>4.8242965563081346E-3</v>
      </c>
    </row>
    <row r="618" spans="1:8" ht="14.4">
      <c r="A618" s="7">
        <v>39203</v>
      </c>
      <c r="B618" s="13">
        <v>386.78</v>
      </c>
      <c r="C618">
        <f t="shared" si="27"/>
        <v>383.84416666666658</v>
      </c>
      <c r="G618">
        <f t="shared" si="25"/>
        <v>1.8958333333332575</v>
      </c>
      <c r="H618" s="16">
        <f t="shared" si="26"/>
        <v>4.9390703258481838E-3</v>
      </c>
    </row>
    <row r="619" spans="1:8" ht="14.4">
      <c r="A619" s="8">
        <v>39234</v>
      </c>
      <c r="B619" s="14">
        <v>386.33</v>
      </c>
      <c r="C619">
        <f t="shared" si="27"/>
        <v>384.02499999999992</v>
      </c>
      <c r="G619">
        <f t="shared" si="25"/>
        <v>1.934166666666556</v>
      </c>
      <c r="H619" s="16">
        <f t="shared" si="26"/>
        <v>5.0365644597788074E-3</v>
      </c>
    </row>
    <row r="620" spans="1:8" ht="14.4">
      <c r="A620" s="7">
        <v>39264</v>
      </c>
      <c r="B620" s="13">
        <v>384.73</v>
      </c>
      <c r="C620">
        <f t="shared" si="27"/>
        <v>384.24833333333322</v>
      </c>
      <c r="G620">
        <f t="shared" si="25"/>
        <v>2.0308333333331916</v>
      </c>
      <c r="H620" s="16">
        <f t="shared" si="26"/>
        <v>5.2852105192384927E-3</v>
      </c>
    </row>
    <row r="621" spans="1:8" ht="14.4">
      <c r="A621" s="8">
        <v>39295</v>
      </c>
      <c r="B621" s="14">
        <v>382.24</v>
      </c>
      <c r="C621">
        <f t="shared" si="27"/>
        <v>384.41</v>
      </c>
      <c r="G621">
        <f t="shared" si="25"/>
        <v>2.0491666666666788</v>
      </c>
      <c r="H621" s="16">
        <f t="shared" si="26"/>
        <v>5.3306799164087272E-3</v>
      </c>
    </row>
    <row r="622" spans="1:8" ht="14.4">
      <c r="A622" s="7">
        <v>39326</v>
      </c>
      <c r="B622" s="13">
        <v>381.2</v>
      </c>
      <c r="C622">
        <f t="shared" si="27"/>
        <v>384.53249999999997</v>
      </c>
      <c r="G622">
        <f t="shared" ref="G622:G685" si="28">C622-C610</f>
        <v>2.0091666666666583</v>
      </c>
      <c r="H622" s="16">
        <f t="shared" ref="H622:H685" si="29">G622/C622</f>
        <v>5.2249593120650617E-3</v>
      </c>
    </row>
    <row r="623" spans="1:8" ht="14.4">
      <c r="A623" s="8">
        <v>39356</v>
      </c>
      <c r="B623" s="14">
        <v>381.37</v>
      </c>
      <c r="C623">
        <f t="shared" si="27"/>
        <v>384.58249999999998</v>
      </c>
      <c r="G623">
        <f t="shared" si="28"/>
        <v>1.898333333333369</v>
      </c>
      <c r="H623" s="16">
        <f t="shared" si="29"/>
        <v>4.9360887022508017E-3</v>
      </c>
    </row>
    <row r="624" spans="1:8" ht="14.4">
      <c r="A624" s="7">
        <v>39387</v>
      </c>
      <c r="B624" s="13">
        <v>382.7</v>
      </c>
      <c r="C624">
        <f t="shared" si="27"/>
        <v>384.74916666666667</v>
      </c>
      <c r="G624">
        <f t="shared" si="28"/>
        <v>1.9350000000000591</v>
      </c>
      <c r="H624" s="16">
        <f t="shared" si="29"/>
        <v>5.0292506589792721E-3</v>
      </c>
    </row>
    <row r="625" spans="1:8" ht="14.4">
      <c r="A625" s="8">
        <v>39417</v>
      </c>
      <c r="B625" s="14">
        <v>384.19</v>
      </c>
      <c r="C625">
        <f t="shared" si="27"/>
        <v>384.88749999999999</v>
      </c>
      <c r="G625">
        <f t="shared" si="28"/>
        <v>1.8991666666667015</v>
      </c>
      <c r="H625" s="16">
        <f t="shared" si="29"/>
        <v>4.934342286165962E-3</v>
      </c>
    </row>
    <row r="626" spans="1:8" ht="14.4">
      <c r="A626" s="7">
        <v>39448</v>
      </c>
      <c r="B626" s="13">
        <v>385.78</v>
      </c>
      <c r="C626">
        <f t="shared" si="27"/>
        <v>385.04416666666657</v>
      </c>
      <c r="G626">
        <f t="shared" si="28"/>
        <v>1.8824999999998795</v>
      </c>
      <c r="H626" s="16">
        <f t="shared" si="29"/>
        <v>4.8890495246213224E-3</v>
      </c>
    </row>
    <row r="627" spans="1:8" ht="14.4">
      <c r="A627" s="8">
        <v>39479</v>
      </c>
      <c r="B627" s="14">
        <v>386.06</v>
      </c>
      <c r="C627">
        <f t="shared" si="27"/>
        <v>385.21749999999992</v>
      </c>
      <c r="G627">
        <f t="shared" si="28"/>
        <v>1.9191666666665697</v>
      </c>
      <c r="H627" s="16">
        <f t="shared" si="29"/>
        <v>4.9820339591700015E-3</v>
      </c>
    </row>
    <row r="628" spans="1:8" ht="14.4">
      <c r="A628" s="7">
        <v>39508</v>
      </c>
      <c r="B628" s="13">
        <v>386.28</v>
      </c>
      <c r="C628">
        <f t="shared" si="27"/>
        <v>385.40166666666664</v>
      </c>
      <c r="G628">
        <f t="shared" si="28"/>
        <v>1.9233333333333462</v>
      </c>
      <c r="H628" s="16">
        <f t="shared" si="29"/>
        <v>4.9904644937533039E-3</v>
      </c>
    </row>
    <row r="629" spans="1:8" ht="14.4">
      <c r="A629" s="8">
        <v>39539</v>
      </c>
      <c r="B629" s="14">
        <v>387.33</v>
      </c>
      <c r="C629">
        <f t="shared" si="27"/>
        <v>385.55583333333334</v>
      </c>
      <c r="G629">
        <f t="shared" si="28"/>
        <v>1.9075000000000273</v>
      </c>
      <c r="H629" s="16">
        <f t="shared" si="29"/>
        <v>4.9474027756464863E-3</v>
      </c>
    </row>
    <row r="630" spans="1:8" ht="14.4">
      <c r="A630" s="7">
        <v>39569</v>
      </c>
      <c r="B630" s="13">
        <v>388.78</v>
      </c>
      <c r="C630">
        <f t="shared" si="27"/>
        <v>385.69833333333332</v>
      </c>
      <c r="G630">
        <f t="shared" si="28"/>
        <v>1.8541666666667425</v>
      </c>
      <c r="H630" s="16">
        <f t="shared" si="29"/>
        <v>4.8072975857645465E-3</v>
      </c>
    </row>
    <row r="631" spans="1:8" ht="14.4">
      <c r="A631" s="8">
        <v>39600</v>
      </c>
      <c r="B631" s="14">
        <v>387.99</v>
      </c>
      <c r="C631">
        <f t="shared" si="27"/>
        <v>385.83166666666665</v>
      </c>
      <c r="G631">
        <f t="shared" si="28"/>
        <v>1.8066666666667288</v>
      </c>
      <c r="H631" s="16">
        <f t="shared" si="29"/>
        <v>4.6825256264607503E-3</v>
      </c>
    </row>
    <row r="632" spans="1:8" ht="14.4">
      <c r="A632" s="7">
        <v>39630</v>
      </c>
      <c r="B632" s="13">
        <v>386.61</v>
      </c>
      <c r="C632">
        <f t="shared" si="27"/>
        <v>385.94749999999999</v>
      </c>
      <c r="G632">
        <f t="shared" si="28"/>
        <v>1.6991666666667697</v>
      </c>
      <c r="H632" s="16">
        <f t="shared" si="29"/>
        <v>4.4025849802544897E-3</v>
      </c>
    </row>
    <row r="633" spans="1:8" ht="14.4">
      <c r="A633" s="8">
        <v>39661</v>
      </c>
      <c r="B633" s="14">
        <v>384.32</v>
      </c>
      <c r="C633">
        <f t="shared" si="27"/>
        <v>386.08416666666659</v>
      </c>
      <c r="G633">
        <f t="shared" si="28"/>
        <v>1.6741666666665651</v>
      </c>
      <c r="H633" s="16">
        <f t="shared" si="29"/>
        <v>4.336273826302724E-3</v>
      </c>
    </row>
    <row r="634" spans="1:8" ht="14.4">
      <c r="A634" s="7">
        <v>39692</v>
      </c>
      <c r="B634" s="13">
        <v>383.41</v>
      </c>
      <c r="C634">
        <f t="shared" si="27"/>
        <v>386.31416666666661</v>
      </c>
      <c r="G634">
        <f t="shared" si="28"/>
        <v>1.7816666666666379</v>
      </c>
      <c r="H634" s="16">
        <f t="shared" si="29"/>
        <v>4.6119630611526578E-3</v>
      </c>
    </row>
    <row r="635" spans="1:8" ht="14.4">
      <c r="A635" s="8">
        <v>39722</v>
      </c>
      <c r="B635" s="14">
        <v>383.22</v>
      </c>
      <c r="C635">
        <f t="shared" si="27"/>
        <v>386.51666666666665</v>
      </c>
      <c r="G635">
        <f t="shared" si="28"/>
        <v>1.9341666666666697</v>
      </c>
      <c r="H635" s="16">
        <f t="shared" si="29"/>
        <v>5.0040964167133882E-3</v>
      </c>
    </row>
    <row r="636" spans="1:8" ht="14.4">
      <c r="A636" s="7">
        <v>39753</v>
      </c>
      <c r="B636" s="13">
        <v>384.41</v>
      </c>
      <c r="C636">
        <f t="shared" si="27"/>
        <v>386.64833333333331</v>
      </c>
      <c r="G636">
        <f t="shared" si="28"/>
        <v>1.8991666666666447</v>
      </c>
      <c r="H636" s="16">
        <f t="shared" si="29"/>
        <v>4.9118708214613057E-3</v>
      </c>
    </row>
    <row r="637" spans="1:8" ht="14.4">
      <c r="A637" s="8">
        <v>39783</v>
      </c>
      <c r="B637" s="14">
        <v>385.79</v>
      </c>
      <c r="C637">
        <f t="shared" si="27"/>
        <v>386.7908333333333</v>
      </c>
      <c r="G637">
        <f t="shared" si="28"/>
        <v>1.9033333333333076</v>
      </c>
      <c r="H637" s="16">
        <f t="shared" si="29"/>
        <v>4.9208336116203406E-3</v>
      </c>
    </row>
    <row r="638" spans="1:8" ht="14.4">
      <c r="A638" s="7">
        <v>39814</v>
      </c>
      <c r="B638" s="13">
        <v>387.17</v>
      </c>
      <c r="C638">
        <f t="shared" si="27"/>
        <v>386.92666666666668</v>
      </c>
      <c r="G638">
        <f t="shared" si="28"/>
        <v>1.8825000000001069</v>
      </c>
      <c r="H638" s="16">
        <f t="shared" si="29"/>
        <v>4.8652630128020128E-3</v>
      </c>
    </row>
    <row r="639" spans="1:8" ht="14.4">
      <c r="A639" s="8">
        <v>39845</v>
      </c>
      <c r="B639" s="14">
        <v>387.7</v>
      </c>
      <c r="C639">
        <f t="shared" si="27"/>
        <v>387.09083333333336</v>
      </c>
      <c r="G639">
        <f t="shared" si="28"/>
        <v>1.8733333333334485</v>
      </c>
      <c r="H639" s="16">
        <f t="shared" si="29"/>
        <v>4.8395187176139493E-3</v>
      </c>
    </row>
    <row r="640" spans="1:8" ht="14.4">
      <c r="A640" s="7">
        <v>39873</v>
      </c>
      <c r="B640" s="13">
        <v>389.04</v>
      </c>
      <c r="C640">
        <f t="shared" si="27"/>
        <v>387.21916666666669</v>
      </c>
      <c r="G640">
        <f t="shared" si="28"/>
        <v>1.8175000000000523</v>
      </c>
      <c r="H640" s="16">
        <f t="shared" si="29"/>
        <v>4.6937242689864753E-3</v>
      </c>
    </row>
    <row r="641" spans="1:8" ht="14.4">
      <c r="A641" s="8">
        <v>39904</v>
      </c>
      <c r="B641" s="14">
        <v>389.76</v>
      </c>
      <c r="C641">
        <f t="shared" si="27"/>
        <v>387.33750000000003</v>
      </c>
      <c r="G641">
        <f t="shared" si="28"/>
        <v>1.7816666666666947</v>
      </c>
      <c r="H641" s="16">
        <f t="shared" si="29"/>
        <v>4.5997784016954067E-3</v>
      </c>
    </row>
    <row r="642" spans="1:8" ht="14.4">
      <c r="A642" s="7">
        <v>39934</v>
      </c>
      <c r="B642" s="13">
        <v>390.36</v>
      </c>
      <c r="C642">
        <f t="shared" si="27"/>
        <v>387.48916666666673</v>
      </c>
      <c r="G642">
        <f t="shared" si="28"/>
        <v>1.7908333333334099</v>
      </c>
      <c r="H642" s="16">
        <f t="shared" si="29"/>
        <v>4.6216345833326343E-3</v>
      </c>
    </row>
    <row r="643" spans="1:8" ht="14.4">
      <c r="A643" s="8">
        <v>39965</v>
      </c>
      <c r="B643" s="14">
        <v>389.7</v>
      </c>
      <c r="C643">
        <f t="shared" si="27"/>
        <v>387.64249999999998</v>
      </c>
      <c r="G643">
        <f t="shared" si="28"/>
        <v>1.8108333333333348</v>
      </c>
      <c r="H643" s="16">
        <f t="shared" si="29"/>
        <v>4.6714004097417978E-3</v>
      </c>
    </row>
    <row r="644" spans="1:8" ht="14.4">
      <c r="A644" s="7">
        <v>39995</v>
      </c>
      <c r="B644" s="13">
        <v>388.24</v>
      </c>
      <c r="C644">
        <f t="shared" si="27"/>
        <v>387.78749999999997</v>
      </c>
      <c r="G644">
        <f t="shared" si="28"/>
        <v>1.839999999999975</v>
      </c>
      <c r="H644" s="16">
        <f t="shared" si="29"/>
        <v>4.7448667117944111E-3</v>
      </c>
    </row>
    <row r="645" spans="1:8" ht="14.4">
      <c r="A645" s="8">
        <v>40026</v>
      </c>
      <c r="B645" s="14">
        <v>386.29</v>
      </c>
      <c r="C645">
        <f t="shared" si="27"/>
        <v>388.01333333333332</v>
      </c>
      <c r="G645">
        <f t="shared" si="28"/>
        <v>1.9291666666667311</v>
      </c>
      <c r="H645" s="16">
        <f t="shared" si="29"/>
        <v>4.9719081818495872E-3</v>
      </c>
    </row>
    <row r="646" spans="1:8" ht="14.4">
      <c r="A646" s="7">
        <v>40057</v>
      </c>
      <c r="B646" s="13">
        <v>384.95</v>
      </c>
      <c r="C646">
        <f t="shared" si="27"/>
        <v>388.20749999999998</v>
      </c>
      <c r="G646">
        <f t="shared" si="28"/>
        <v>1.8933333333333735</v>
      </c>
      <c r="H646" s="16">
        <f t="shared" si="29"/>
        <v>4.8771168339956684E-3</v>
      </c>
    </row>
    <row r="647" spans="1:8" ht="14.4">
      <c r="A647" s="8">
        <v>40087</v>
      </c>
      <c r="B647" s="14">
        <v>384.64</v>
      </c>
      <c r="C647">
        <f t="shared" si="27"/>
        <v>388.45</v>
      </c>
      <c r="G647">
        <f t="shared" si="28"/>
        <v>1.9333333333333371</v>
      </c>
      <c r="H647" s="16">
        <f t="shared" si="29"/>
        <v>4.9770455228043175E-3</v>
      </c>
    </row>
    <row r="648" spans="1:8" ht="14.4">
      <c r="A648" s="7">
        <v>40118</v>
      </c>
      <c r="B648" s="13">
        <v>386.23</v>
      </c>
      <c r="C648">
        <f t="shared" si="27"/>
        <v>388.6875</v>
      </c>
      <c r="G648">
        <f t="shared" si="28"/>
        <v>2.0391666666666879</v>
      </c>
      <c r="H648" s="16">
        <f t="shared" si="29"/>
        <v>5.2462882564185574E-3</v>
      </c>
    </row>
    <row r="649" spans="1:8" ht="14.4">
      <c r="A649" s="8">
        <v>40148</v>
      </c>
      <c r="B649" s="14">
        <v>387.63</v>
      </c>
      <c r="C649">
        <f t="shared" si="27"/>
        <v>388.9108333333333</v>
      </c>
      <c r="G649">
        <f t="shared" si="28"/>
        <v>2.1200000000000045</v>
      </c>
      <c r="H649" s="16">
        <f t="shared" si="29"/>
        <v>5.4511209724594232E-3</v>
      </c>
    </row>
    <row r="650" spans="1:8" ht="14.4">
      <c r="A650" s="7">
        <v>40179</v>
      </c>
      <c r="B650" s="13">
        <v>388.91</v>
      </c>
      <c r="C650">
        <f t="shared" si="27"/>
        <v>389.09166666666664</v>
      </c>
      <c r="G650">
        <f t="shared" si="28"/>
        <v>2.1649999999999636</v>
      </c>
      <c r="H650" s="16">
        <f t="shared" si="29"/>
        <v>5.5642415026449562E-3</v>
      </c>
    </row>
    <row r="651" spans="1:8" ht="14.4">
      <c r="A651" s="8">
        <v>40210</v>
      </c>
      <c r="B651" s="14">
        <v>390.41</v>
      </c>
      <c r="C651">
        <f t="shared" si="27"/>
        <v>389.2791666666667</v>
      </c>
      <c r="G651">
        <f t="shared" si="28"/>
        <v>2.1883333333333326</v>
      </c>
      <c r="H651" s="16">
        <f t="shared" si="29"/>
        <v>5.6215012790734988E-3</v>
      </c>
    </row>
    <row r="652" spans="1:8" ht="14.4">
      <c r="A652" s="7">
        <v>40238</v>
      </c>
      <c r="B652" s="13">
        <v>391.37</v>
      </c>
      <c r="C652">
        <f t="shared" si="27"/>
        <v>389.45250000000004</v>
      </c>
      <c r="G652">
        <f t="shared" si="28"/>
        <v>2.2333333333333485</v>
      </c>
      <c r="H652" s="16">
        <f t="shared" si="29"/>
        <v>5.7345461470483519E-3</v>
      </c>
    </row>
    <row r="653" spans="1:8" ht="14.4">
      <c r="A653" s="8">
        <v>40269</v>
      </c>
      <c r="B653" s="14">
        <v>392.67</v>
      </c>
      <c r="C653">
        <f t="shared" si="27"/>
        <v>389.685</v>
      </c>
      <c r="G653">
        <f t="shared" si="28"/>
        <v>2.3474999999999682</v>
      </c>
      <c r="H653" s="16">
        <f t="shared" si="29"/>
        <v>6.0240963855420866E-3</v>
      </c>
    </row>
    <row r="654" spans="1:8" ht="14.4">
      <c r="A654" s="7">
        <v>40299</v>
      </c>
      <c r="B654" s="13">
        <v>393.21</v>
      </c>
      <c r="C654">
        <f t="shared" si="27"/>
        <v>389.90500000000003</v>
      </c>
      <c r="G654">
        <f t="shared" si="28"/>
        <v>2.4158333333332962</v>
      </c>
      <c r="H654" s="16">
        <f t="shared" si="29"/>
        <v>6.1959537152211338E-3</v>
      </c>
    </row>
    <row r="655" spans="1:8" ht="14.4">
      <c r="A655" s="8">
        <v>40330</v>
      </c>
      <c r="B655" s="14">
        <v>392.38</v>
      </c>
      <c r="C655">
        <f t="shared" si="27"/>
        <v>390.10166666666669</v>
      </c>
      <c r="G655">
        <f t="shared" si="28"/>
        <v>2.4591666666667038</v>
      </c>
      <c r="H655" s="16">
        <f t="shared" si="29"/>
        <v>6.3039122280090327E-3</v>
      </c>
    </row>
    <row r="656" spans="1:8" ht="14.4">
      <c r="A656" s="7">
        <v>40360</v>
      </c>
      <c r="B656" s="13">
        <v>390.41</v>
      </c>
      <c r="C656">
        <f t="shared" si="27"/>
        <v>390.31749999999994</v>
      </c>
      <c r="G656">
        <f t="shared" si="28"/>
        <v>2.5299999999999727</v>
      </c>
      <c r="H656" s="16">
        <f t="shared" si="29"/>
        <v>6.4819025536901964E-3</v>
      </c>
    </row>
    <row r="657" spans="1:8" ht="14.4">
      <c r="A657" s="8">
        <v>40391</v>
      </c>
      <c r="B657" s="14">
        <v>388.54</v>
      </c>
      <c r="C657">
        <f t="shared" si="27"/>
        <v>390.45416666666671</v>
      </c>
      <c r="G657">
        <f t="shared" si="28"/>
        <v>2.4408333333333871</v>
      </c>
      <c r="H657" s="16">
        <f t="shared" si="29"/>
        <v>6.2512672208647289E-3</v>
      </c>
    </row>
    <row r="658" spans="1:8" ht="14.4">
      <c r="A658" s="7">
        <v>40422</v>
      </c>
      <c r="B658" s="13">
        <v>387.03</v>
      </c>
      <c r="C658">
        <f t="shared" si="27"/>
        <v>390.57333333333332</v>
      </c>
      <c r="G658">
        <f t="shared" si="28"/>
        <v>2.3658333333333417</v>
      </c>
      <c r="H658" s="16">
        <f t="shared" si="29"/>
        <v>6.0573345167787744E-3</v>
      </c>
    </row>
    <row r="659" spans="1:8" ht="14.4">
      <c r="A659" s="8">
        <v>40452</v>
      </c>
      <c r="B659" s="14">
        <v>387.43</v>
      </c>
      <c r="C659">
        <f t="shared" si="27"/>
        <v>390.63749999999999</v>
      </c>
      <c r="G659">
        <f t="shared" si="28"/>
        <v>2.1875</v>
      </c>
      <c r="H659" s="16">
        <f t="shared" si="29"/>
        <v>5.5998208057342165E-3</v>
      </c>
    </row>
    <row r="660" spans="1:8" ht="14.4">
      <c r="A660" s="7">
        <v>40483</v>
      </c>
      <c r="B660" s="13">
        <v>388.87</v>
      </c>
      <c r="C660">
        <f t="shared" si="27"/>
        <v>390.73749999999995</v>
      </c>
      <c r="G660">
        <f t="shared" si="28"/>
        <v>2.0499999999999545</v>
      </c>
      <c r="H660" s="16">
        <f t="shared" si="29"/>
        <v>5.246489011164669E-3</v>
      </c>
    </row>
    <row r="661" spans="1:8" ht="14.4">
      <c r="A661" s="8">
        <v>40513</v>
      </c>
      <c r="B661" s="14">
        <v>389.99</v>
      </c>
      <c r="C661">
        <f t="shared" si="27"/>
        <v>390.8683333333334</v>
      </c>
      <c r="G661">
        <f t="shared" si="28"/>
        <v>1.9575000000000955</v>
      </c>
      <c r="H661" s="16">
        <f t="shared" si="29"/>
        <v>5.0080802998454599E-3</v>
      </c>
    </row>
    <row r="662" spans="1:8" ht="14.4">
      <c r="A662" s="7">
        <v>40544</v>
      </c>
      <c r="B662" s="13">
        <v>391.5</v>
      </c>
      <c r="C662">
        <f t="shared" si="27"/>
        <v>391.06083333333339</v>
      </c>
      <c r="G662">
        <f t="shared" si="28"/>
        <v>1.9691666666667516</v>
      </c>
      <c r="H662" s="16">
        <f t="shared" si="29"/>
        <v>5.0354484489840701E-3</v>
      </c>
    </row>
    <row r="663" spans="1:8" ht="14.4">
      <c r="A663" s="8">
        <v>40575</v>
      </c>
      <c r="B663" s="14">
        <v>392.05</v>
      </c>
      <c r="C663">
        <f t="shared" si="27"/>
        <v>391.21</v>
      </c>
      <c r="G663">
        <f t="shared" si="28"/>
        <v>1.9308333333332826</v>
      </c>
      <c r="H663" s="16">
        <f t="shared" si="29"/>
        <v>4.9355418658349288E-3</v>
      </c>
    </row>
    <row r="664" spans="1:8" ht="14.4">
      <c r="A664" s="7">
        <v>40603</v>
      </c>
      <c r="B664" s="13">
        <v>392.8</v>
      </c>
      <c r="C664">
        <f t="shared" si="27"/>
        <v>391.39749999999998</v>
      </c>
      <c r="G664">
        <f t="shared" si="28"/>
        <v>1.9449999999999363</v>
      </c>
      <c r="H664" s="16">
        <f t="shared" si="29"/>
        <v>4.9693725688077627E-3</v>
      </c>
    </row>
    <row r="665" spans="1:8" ht="14.4">
      <c r="A665" s="8">
        <v>40634</v>
      </c>
      <c r="B665" s="14">
        <v>393.44</v>
      </c>
      <c r="C665">
        <f t="shared" si="27"/>
        <v>391.54416666666657</v>
      </c>
      <c r="G665">
        <f t="shared" si="28"/>
        <v>1.8591666666665674</v>
      </c>
      <c r="H665" s="16">
        <f t="shared" si="29"/>
        <v>4.7482936152368534E-3</v>
      </c>
    </row>
    <row r="666" spans="1:8" ht="14.4">
      <c r="A666" s="7">
        <v>40664</v>
      </c>
      <c r="B666" s="13">
        <v>394.41</v>
      </c>
      <c r="C666">
        <f t="shared" si="27"/>
        <v>391.67833333333328</v>
      </c>
      <c r="G666">
        <f t="shared" si="28"/>
        <v>1.7733333333332553</v>
      </c>
      <c r="H666" s="16">
        <f t="shared" si="29"/>
        <v>4.5275247120296555E-3</v>
      </c>
    </row>
    <row r="667" spans="1:8" ht="14.4">
      <c r="A667" s="8">
        <v>40695</v>
      </c>
      <c r="B667" s="14">
        <v>393.95</v>
      </c>
      <c r="C667">
        <f t="shared" si="27"/>
        <v>391.85083333333336</v>
      </c>
      <c r="G667">
        <f t="shared" si="28"/>
        <v>1.7491666666666674</v>
      </c>
      <c r="H667" s="16">
        <f t="shared" si="29"/>
        <v>4.4638584835641126E-3</v>
      </c>
    </row>
    <row r="668" spans="1:8" ht="14.4">
      <c r="A668" s="7">
        <v>40725</v>
      </c>
      <c r="B668" s="13">
        <v>392.72</v>
      </c>
      <c r="C668">
        <f t="shared" si="27"/>
        <v>392.00166666666672</v>
      </c>
      <c r="G668">
        <f t="shared" si="28"/>
        <v>1.6841666666667834</v>
      </c>
      <c r="H668" s="16">
        <f t="shared" si="29"/>
        <v>4.2963252707261873E-3</v>
      </c>
    </row>
    <row r="669" spans="1:8" ht="14.4">
      <c r="A669" s="8">
        <v>40756</v>
      </c>
      <c r="B669" s="14">
        <v>390.33</v>
      </c>
      <c r="C669">
        <f t="shared" si="27"/>
        <v>392.16750000000002</v>
      </c>
      <c r="G669">
        <f t="shared" si="28"/>
        <v>1.7133333333333098</v>
      </c>
      <c r="H669" s="16">
        <f t="shared" si="29"/>
        <v>4.3688814940894124E-3</v>
      </c>
    </row>
    <row r="670" spans="1:8" ht="14.4">
      <c r="A670" s="7">
        <v>40787</v>
      </c>
      <c r="B670" s="13">
        <v>389.28</v>
      </c>
      <c r="C670">
        <f t="shared" si="27"/>
        <v>392.31666666666666</v>
      </c>
      <c r="G670">
        <f t="shared" si="28"/>
        <v>1.7433333333333394</v>
      </c>
      <c r="H670" s="16">
        <f t="shared" si="29"/>
        <v>4.4436891966523799E-3</v>
      </c>
    </row>
    <row r="671" spans="1:8" ht="14.4">
      <c r="A671" s="8">
        <v>40817</v>
      </c>
      <c r="B671" s="14">
        <v>389.19</v>
      </c>
      <c r="C671">
        <f t="shared" si="27"/>
        <v>392.56166666666667</v>
      </c>
      <c r="G671">
        <f t="shared" si="28"/>
        <v>1.9241666666666788</v>
      </c>
      <c r="H671" s="16">
        <f t="shared" si="29"/>
        <v>4.9015653591580402E-3</v>
      </c>
    </row>
    <row r="672" spans="1:8" ht="14.4">
      <c r="A672" s="7">
        <v>40848</v>
      </c>
      <c r="B672" s="13">
        <v>390.48</v>
      </c>
      <c r="C672">
        <f t="shared" si="27"/>
        <v>392.7716666666667</v>
      </c>
      <c r="G672">
        <f t="shared" si="28"/>
        <v>2.0341666666667493</v>
      </c>
      <c r="H672" s="16">
        <f t="shared" si="29"/>
        <v>5.1790056139489416E-3</v>
      </c>
    </row>
    <row r="673" spans="1:8" ht="14.4">
      <c r="A673" s="8">
        <v>40878</v>
      </c>
      <c r="B673" s="14">
        <v>392.06</v>
      </c>
      <c r="C673">
        <f t="shared" si="27"/>
        <v>392.935</v>
      </c>
      <c r="G673">
        <f t="shared" si="28"/>
        <v>2.066666666666606</v>
      </c>
      <c r="H673" s="16">
        <f t="shared" si="29"/>
        <v>5.2595637107068754E-3</v>
      </c>
    </row>
    <row r="674" spans="1:8" ht="14.4">
      <c r="A674" s="7">
        <v>40909</v>
      </c>
      <c r="B674" s="13">
        <v>393.31</v>
      </c>
      <c r="C674">
        <f t="shared" ref="C674:C737" si="30">SUM(B669:B680)/12</f>
        <v>393.08833333333337</v>
      </c>
      <c r="G674">
        <f t="shared" si="28"/>
        <v>2.027499999999975</v>
      </c>
      <c r="H674" s="16">
        <f t="shared" si="29"/>
        <v>5.157873760350663E-3</v>
      </c>
    </row>
    <row r="675" spans="1:8" ht="14.4">
      <c r="A675" s="8">
        <v>40940</v>
      </c>
      <c r="B675" s="14">
        <v>394.04</v>
      </c>
      <c r="C675">
        <f t="shared" si="30"/>
        <v>393.2766666666667</v>
      </c>
      <c r="G675">
        <f t="shared" si="28"/>
        <v>2.0666666666667197</v>
      </c>
      <c r="H675" s="16">
        <f t="shared" si="29"/>
        <v>5.2549943635948893E-3</v>
      </c>
    </row>
    <row r="676" spans="1:8" ht="14.4">
      <c r="A676" s="7">
        <v>40969</v>
      </c>
      <c r="B676" s="13">
        <v>394.59</v>
      </c>
      <c r="C676">
        <f t="shared" si="30"/>
        <v>393.44666666666666</v>
      </c>
      <c r="G676">
        <f t="shared" si="28"/>
        <v>2.0491666666666788</v>
      </c>
      <c r="H676" s="16">
        <f t="shared" si="29"/>
        <v>5.2082450819255777E-3</v>
      </c>
    </row>
    <row r="677" spans="1:8" ht="14.4">
      <c r="A677" s="8">
        <v>41000</v>
      </c>
      <c r="B677" s="14">
        <v>396.38</v>
      </c>
      <c r="C677">
        <f t="shared" si="30"/>
        <v>393.61999999999989</v>
      </c>
      <c r="G677">
        <f t="shared" si="28"/>
        <v>2.0758333333333212</v>
      </c>
      <c r="H677" s="16">
        <f t="shared" si="29"/>
        <v>5.2736988296664851E-3</v>
      </c>
    </row>
    <row r="678" spans="1:8" ht="14.4">
      <c r="A678" s="7">
        <v>41030</v>
      </c>
      <c r="B678" s="13">
        <v>396.93</v>
      </c>
      <c r="C678">
        <f t="shared" si="30"/>
        <v>393.84666666666664</v>
      </c>
      <c r="G678">
        <f t="shared" si="28"/>
        <v>2.1683333333333508</v>
      </c>
      <c r="H678" s="16">
        <f t="shared" si="29"/>
        <v>5.5055266855121732E-3</v>
      </c>
    </row>
    <row r="679" spans="1:8" ht="14.4">
      <c r="A679" s="8">
        <v>41061</v>
      </c>
      <c r="B679" s="14">
        <v>395.91</v>
      </c>
      <c r="C679">
        <f t="shared" si="30"/>
        <v>394.05583333333334</v>
      </c>
      <c r="G679">
        <f t="shared" si="28"/>
        <v>2.2049999999999841</v>
      </c>
      <c r="H679" s="16">
        <f t="shared" si="29"/>
        <v>5.5956537461907489E-3</v>
      </c>
    </row>
    <row r="680" spans="1:8" ht="14.4">
      <c r="A680" s="7">
        <v>41091</v>
      </c>
      <c r="B680" s="13">
        <v>394.56</v>
      </c>
      <c r="C680">
        <f t="shared" si="30"/>
        <v>394.26166666666671</v>
      </c>
      <c r="G680">
        <f t="shared" si="28"/>
        <v>2.2599999999999909</v>
      </c>
      <c r="H680" s="16">
        <f t="shared" si="29"/>
        <v>5.7322336688408896E-3</v>
      </c>
    </row>
    <row r="681" spans="1:8" ht="14.4">
      <c r="A681" s="8">
        <v>41122</v>
      </c>
      <c r="B681" s="14">
        <v>392.59</v>
      </c>
      <c r="C681">
        <f t="shared" si="30"/>
        <v>394.51083333333332</v>
      </c>
      <c r="G681">
        <f t="shared" si="28"/>
        <v>2.3433333333333053</v>
      </c>
      <c r="H681" s="16">
        <f t="shared" si="29"/>
        <v>5.9398453358905784E-3</v>
      </c>
    </row>
    <row r="682" spans="1:8" ht="14.4">
      <c r="A682" s="7">
        <v>41153</v>
      </c>
      <c r="B682" s="13">
        <v>391.32</v>
      </c>
      <c r="C682">
        <f t="shared" si="30"/>
        <v>394.76666666666665</v>
      </c>
      <c r="G682">
        <f t="shared" si="28"/>
        <v>2.4499999999999886</v>
      </c>
      <c r="H682" s="16">
        <f t="shared" si="29"/>
        <v>6.2061977539474506E-3</v>
      </c>
    </row>
    <row r="683" spans="1:8" ht="14.4">
      <c r="A683" s="8">
        <v>41183</v>
      </c>
      <c r="B683" s="14">
        <v>391.27</v>
      </c>
      <c r="C683">
        <f t="shared" si="30"/>
        <v>394.95499999999998</v>
      </c>
      <c r="G683">
        <f t="shared" si="28"/>
        <v>2.3933333333333167</v>
      </c>
      <c r="H683" s="16">
        <f t="shared" si="29"/>
        <v>6.0597620826000854E-3</v>
      </c>
    </row>
    <row r="684" spans="1:8" ht="14.4">
      <c r="A684" s="7">
        <v>41214</v>
      </c>
      <c r="B684" s="13">
        <v>393.2</v>
      </c>
      <c r="C684">
        <f t="shared" si="30"/>
        <v>395.21249999999992</v>
      </c>
      <c r="G684">
        <f t="shared" si="28"/>
        <v>2.4408333333332166</v>
      </c>
      <c r="H684" s="16">
        <f t="shared" si="29"/>
        <v>6.1760023615984238E-3</v>
      </c>
    </row>
    <row r="685" spans="1:8" ht="14.4">
      <c r="A685" s="8">
        <v>41244</v>
      </c>
      <c r="B685" s="14">
        <v>394.57</v>
      </c>
      <c r="C685">
        <f t="shared" si="30"/>
        <v>395.45416666666665</v>
      </c>
      <c r="G685">
        <f t="shared" si="28"/>
        <v>2.5191666666666492</v>
      </c>
      <c r="H685" s="16">
        <f t="shared" si="29"/>
        <v>6.3703126152419246E-3</v>
      </c>
    </row>
    <row r="686" spans="1:8" ht="14.4">
      <c r="A686" s="7">
        <v>41275</v>
      </c>
      <c r="B686" s="13">
        <v>395.78</v>
      </c>
      <c r="C686">
        <f t="shared" si="30"/>
        <v>395.7</v>
      </c>
      <c r="G686">
        <f t="shared" ref="G686:G749" si="31">C686-C674</f>
        <v>2.6116666666666219</v>
      </c>
      <c r="H686" s="16">
        <f t="shared" ref="H686:H749" si="32">G686/C686</f>
        <v>6.6001179344620216E-3</v>
      </c>
    </row>
    <row r="687" spans="1:8" ht="14.4">
      <c r="A687" s="8">
        <v>41306</v>
      </c>
      <c r="B687" s="14">
        <v>397.03</v>
      </c>
      <c r="C687">
        <f t="shared" si="30"/>
        <v>395.93333333333334</v>
      </c>
      <c r="G687">
        <f t="shared" si="31"/>
        <v>2.6566666666666379</v>
      </c>
      <c r="H687" s="16">
        <f t="shared" si="32"/>
        <v>6.7098838188246451E-3</v>
      </c>
    </row>
    <row r="688" spans="1:8" ht="14.4">
      <c r="A688" s="7">
        <v>41334</v>
      </c>
      <c r="B688" s="13">
        <v>397.66</v>
      </c>
      <c r="C688">
        <f t="shared" si="30"/>
        <v>396.13333333333338</v>
      </c>
      <c r="G688">
        <f t="shared" si="31"/>
        <v>2.6866666666667243</v>
      </c>
      <c r="H688" s="16">
        <f t="shared" si="32"/>
        <v>6.7822282059913936E-3</v>
      </c>
    </row>
    <row r="689" spans="1:8" ht="14.4">
      <c r="A689" s="8">
        <v>41365</v>
      </c>
      <c r="B689" s="14">
        <v>398.64</v>
      </c>
      <c r="C689">
        <f t="shared" si="30"/>
        <v>396.35249999999996</v>
      </c>
      <c r="G689">
        <f t="shared" si="31"/>
        <v>2.7325000000000728</v>
      </c>
      <c r="H689" s="16">
        <f t="shared" si="32"/>
        <v>6.8941157177009682E-3</v>
      </c>
    </row>
    <row r="690" spans="1:8" ht="14.4">
      <c r="A690" s="7">
        <v>41395</v>
      </c>
      <c r="B690" s="13">
        <v>400.02</v>
      </c>
      <c r="C690">
        <f t="shared" si="30"/>
        <v>396.53249999999986</v>
      </c>
      <c r="G690">
        <f t="shared" si="31"/>
        <v>2.6858333333332212</v>
      </c>
      <c r="H690" s="16">
        <f t="shared" si="32"/>
        <v>6.7732993722663896E-3</v>
      </c>
    </row>
    <row r="691" spans="1:8" ht="14.4">
      <c r="A691" s="8">
        <v>41426</v>
      </c>
      <c r="B691" s="14">
        <v>398.81</v>
      </c>
      <c r="C691">
        <f t="shared" si="30"/>
        <v>396.73749999999995</v>
      </c>
      <c r="G691">
        <f t="shared" si="31"/>
        <v>2.6816666666666151</v>
      </c>
      <c r="H691" s="16">
        <f t="shared" si="32"/>
        <v>6.7592971843261993E-3</v>
      </c>
    </row>
    <row r="692" spans="1:8" ht="14.4">
      <c r="A692" s="7">
        <v>41456</v>
      </c>
      <c r="B692" s="13">
        <v>397.51</v>
      </c>
      <c r="C692">
        <f t="shared" si="30"/>
        <v>396.92583333333329</v>
      </c>
      <c r="G692">
        <f t="shared" si="31"/>
        <v>2.6641666666665742</v>
      </c>
      <c r="H692" s="16">
        <f t="shared" si="32"/>
        <v>6.7120011924979468E-3</v>
      </c>
    </row>
    <row r="693" spans="1:8" ht="14.4">
      <c r="A693" s="8">
        <v>41487</v>
      </c>
      <c r="B693" s="14">
        <v>395.39</v>
      </c>
      <c r="C693">
        <f t="shared" si="30"/>
        <v>397.03</v>
      </c>
      <c r="G693">
        <f t="shared" si="31"/>
        <v>2.5191666666666492</v>
      </c>
      <c r="H693" s="16">
        <f t="shared" si="32"/>
        <v>6.345028503303653E-3</v>
      </c>
    </row>
    <row r="694" spans="1:8" ht="14.4">
      <c r="A694" s="7">
        <v>41518</v>
      </c>
      <c r="B694" s="13">
        <v>393.72</v>
      </c>
      <c r="C694">
        <f t="shared" si="30"/>
        <v>397.21749999999997</v>
      </c>
      <c r="G694">
        <f t="shared" si="31"/>
        <v>2.4508333333333212</v>
      </c>
      <c r="H694" s="16">
        <f t="shared" si="32"/>
        <v>6.1700034196210422E-3</v>
      </c>
    </row>
    <row r="695" spans="1:8" ht="14.4">
      <c r="A695" s="8">
        <v>41548</v>
      </c>
      <c r="B695" s="14">
        <v>393.9</v>
      </c>
      <c r="C695">
        <f t="shared" si="30"/>
        <v>397.45666666666665</v>
      </c>
      <c r="G695">
        <f t="shared" si="31"/>
        <v>2.5016666666666652</v>
      </c>
      <c r="H695" s="16">
        <f t="shared" si="32"/>
        <v>6.2941872069911149E-3</v>
      </c>
    </row>
    <row r="696" spans="1:8" ht="14.4">
      <c r="A696" s="7">
        <v>41579</v>
      </c>
      <c r="B696" s="13">
        <v>395.36</v>
      </c>
      <c r="C696">
        <f t="shared" si="30"/>
        <v>397.61916666666667</v>
      </c>
      <c r="G696">
        <f t="shared" si="31"/>
        <v>2.4066666666667516</v>
      </c>
      <c r="H696" s="16">
        <f t="shared" si="32"/>
        <v>6.052692798595184E-3</v>
      </c>
    </row>
    <row r="697" spans="1:8" ht="14.4">
      <c r="A697" s="8">
        <v>41609</v>
      </c>
      <c r="B697" s="14">
        <v>397.03</v>
      </c>
      <c r="C697">
        <f t="shared" si="30"/>
        <v>397.83750000000003</v>
      </c>
      <c r="G697">
        <f t="shared" si="31"/>
        <v>2.3833333333333826</v>
      </c>
      <c r="H697" s="16">
        <f t="shared" si="32"/>
        <v>5.9907206669390957E-3</v>
      </c>
    </row>
    <row r="698" spans="1:8" ht="14.4">
      <c r="A698" s="7">
        <v>41640</v>
      </c>
      <c r="B698" s="13">
        <v>398.04</v>
      </c>
      <c r="C698">
        <f t="shared" si="30"/>
        <v>397.98333333333341</v>
      </c>
      <c r="G698">
        <f t="shared" si="31"/>
        <v>2.2833333333334167</v>
      </c>
      <c r="H698" s="16">
        <f t="shared" si="32"/>
        <v>5.7372586791743785E-3</v>
      </c>
    </row>
    <row r="699" spans="1:8" ht="14.4">
      <c r="A699" s="8">
        <v>41671</v>
      </c>
      <c r="B699" s="14">
        <v>398.28</v>
      </c>
      <c r="C699">
        <f t="shared" si="30"/>
        <v>398.13416666666666</v>
      </c>
      <c r="G699">
        <f t="shared" si="31"/>
        <v>2.2008333333333212</v>
      </c>
      <c r="H699" s="16">
        <f t="shared" si="32"/>
        <v>5.5278685367788193E-3</v>
      </c>
    </row>
    <row r="700" spans="1:8" ht="14.4">
      <c r="A700" s="7">
        <v>41699</v>
      </c>
      <c r="B700" s="13">
        <v>399.91</v>
      </c>
      <c r="C700">
        <f t="shared" si="30"/>
        <v>398.2858333333333</v>
      </c>
      <c r="G700">
        <f t="shared" si="31"/>
        <v>2.1524999999999181</v>
      </c>
      <c r="H700" s="16">
        <f t="shared" si="32"/>
        <v>5.4044101493272252E-3</v>
      </c>
    </row>
    <row r="701" spans="1:8" ht="14.4">
      <c r="A701" s="8">
        <v>41730</v>
      </c>
      <c r="B701" s="14">
        <v>401.51</v>
      </c>
      <c r="C701">
        <f t="shared" si="30"/>
        <v>398.4733333333333</v>
      </c>
      <c r="G701">
        <f t="shared" si="31"/>
        <v>2.1208333333333371</v>
      </c>
      <c r="H701" s="16">
        <f t="shared" si="32"/>
        <v>5.322397149119148E-3</v>
      </c>
    </row>
    <row r="702" spans="1:8" ht="14.4">
      <c r="A702" s="7">
        <v>41760</v>
      </c>
      <c r="B702" s="13">
        <v>401.97</v>
      </c>
      <c r="C702">
        <f t="shared" si="30"/>
        <v>398.6433333333332</v>
      </c>
      <c r="G702">
        <f t="shared" si="31"/>
        <v>2.1108333333333462</v>
      </c>
      <c r="H702" s="16">
        <f t="shared" si="32"/>
        <v>5.2950423519771564E-3</v>
      </c>
    </row>
    <row r="703" spans="1:8" ht="14.4">
      <c r="A703" s="8">
        <v>41791</v>
      </c>
      <c r="B703" s="14">
        <v>401.43</v>
      </c>
      <c r="C703">
        <f t="shared" si="30"/>
        <v>398.81416666666661</v>
      </c>
      <c r="G703">
        <f t="shared" si="31"/>
        <v>2.0766666666666538</v>
      </c>
      <c r="H703" s="16">
        <f t="shared" si="32"/>
        <v>5.2071035590928625E-3</v>
      </c>
    </row>
    <row r="704" spans="1:8" ht="14.4">
      <c r="A704" s="7">
        <v>41821</v>
      </c>
      <c r="B704" s="13">
        <v>399.26</v>
      </c>
      <c r="C704">
        <f t="shared" si="30"/>
        <v>398.99250000000006</v>
      </c>
      <c r="G704">
        <f t="shared" si="31"/>
        <v>2.0666666666667766</v>
      </c>
      <c r="H704" s="16">
        <f t="shared" si="32"/>
        <v>5.1797130689593823E-3</v>
      </c>
    </row>
    <row r="705" spans="1:8" ht="14.4">
      <c r="A705" s="8">
        <v>41852</v>
      </c>
      <c r="B705" s="14">
        <v>397.2</v>
      </c>
      <c r="C705">
        <f t="shared" si="30"/>
        <v>399.18166666666667</v>
      </c>
      <c r="G705">
        <f t="shared" si="31"/>
        <v>2.1516666666666993</v>
      </c>
      <c r="H705" s="16">
        <f t="shared" si="32"/>
        <v>5.3901941054407959E-3</v>
      </c>
    </row>
    <row r="706" spans="1:8" ht="14.4">
      <c r="A706" s="7">
        <v>41883</v>
      </c>
      <c r="B706" s="13">
        <v>395.54</v>
      </c>
      <c r="C706">
        <f t="shared" si="30"/>
        <v>399.33333333333331</v>
      </c>
      <c r="G706">
        <f t="shared" si="31"/>
        <v>2.1158333333333417</v>
      </c>
      <c r="H706" s="16">
        <f t="shared" si="32"/>
        <v>5.298414023372308E-3</v>
      </c>
    </row>
    <row r="707" spans="1:8" ht="14.4">
      <c r="A707" s="8">
        <v>41913</v>
      </c>
      <c r="B707" s="14">
        <v>396.15</v>
      </c>
      <c r="C707">
        <f t="shared" si="30"/>
        <v>399.48916666666668</v>
      </c>
      <c r="G707">
        <f t="shared" si="31"/>
        <v>2.0325000000000273</v>
      </c>
      <c r="H707" s="16">
        <f t="shared" si="32"/>
        <v>5.0877474775078016E-3</v>
      </c>
    </row>
    <row r="708" spans="1:8" ht="14.4">
      <c r="A708" s="7">
        <v>41944</v>
      </c>
      <c r="B708" s="13">
        <v>397.4</v>
      </c>
      <c r="C708">
        <f t="shared" si="30"/>
        <v>399.67166666666662</v>
      </c>
      <c r="G708">
        <f t="shared" si="31"/>
        <v>2.0524999999999523</v>
      </c>
      <c r="H708" s="16">
        <f t="shared" si="32"/>
        <v>5.135465361150492E-3</v>
      </c>
    </row>
    <row r="709" spans="1:8" ht="14.4">
      <c r="A709" s="8">
        <v>41974</v>
      </c>
      <c r="B709" s="14">
        <v>399.08</v>
      </c>
      <c r="C709">
        <f t="shared" si="30"/>
        <v>399.8</v>
      </c>
      <c r="G709">
        <f t="shared" si="31"/>
        <v>1.9624999999999773</v>
      </c>
      <c r="H709" s="16">
        <f t="shared" si="32"/>
        <v>4.9087043521760312E-3</v>
      </c>
    </row>
    <row r="710" spans="1:8" ht="14.4">
      <c r="A710" s="7">
        <v>42005</v>
      </c>
      <c r="B710" s="13">
        <v>400.18</v>
      </c>
      <c r="C710">
        <f t="shared" si="30"/>
        <v>399.98333333333335</v>
      </c>
      <c r="G710">
        <f t="shared" si="31"/>
        <v>1.9999999999999432</v>
      </c>
      <c r="H710" s="16">
        <f t="shared" si="32"/>
        <v>5.0002083420141079E-3</v>
      </c>
    </row>
    <row r="711" spans="1:8" ht="14.4">
      <c r="A711" s="8">
        <v>42036</v>
      </c>
      <c r="B711" s="14">
        <v>400.55</v>
      </c>
      <c r="C711">
        <f t="shared" si="30"/>
        <v>400.14166666666671</v>
      </c>
      <c r="G711">
        <f t="shared" si="31"/>
        <v>2.00750000000005</v>
      </c>
      <c r="H711" s="16">
        <f t="shared" si="32"/>
        <v>5.0169731553409416E-3</v>
      </c>
    </row>
    <row r="712" spans="1:8" ht="14.4">
      <c r="A712" s="7">
        <v>42064</v>
      </c>
      <c r="B712" s="13">
        <v>401.73</v>
      </c>
      <c r="C712">
        <f t="shared" si="30"/>
        <v>400.33250000000004</v>
      </c>
      <c r="G712">
        <f t="shared" si="31"/>
        <v>2.0466666666667379</v>
      </c>
      <c r="H712" s="16">
        <f t="shared" si="32"/>
        <v>5.1124169700604814E-3</v>
      </c>
    </row>
    <row r="713" spans="1:8" ht="14.4">
      <c r="A713" s="8">
        <v>42095</v>
      </c>
      <c r="B713" s="14">
        <v>403.38</v>
      </c>
      <c r="C713">
        <f t="shared" si="30"/>
        <v>400.52749999999997</v>
      </c>
      <c r="G713">
        <f t="shared" si="31"/>
        <v>2.0541666666666742</v>
      </c>
      <c r="H713" s="16">
        <f t="shared" si="32"/>
        <v>5.1286532551864088E-3</v>
      </c>
    </row>
    <row r="714" spans="1:8" ht="14.4">
      <c r="A714" s="7">
        <v>42125</v>
      </c>
      <c r="B714" s="13">
        <v>404.16</v>
      </c>
      <c r="C714">
        <f t="shared" si="30"/>
        <v>400.77250000000004</v>
      </c>
      <c r="G714">
        <f t="shared" si="31"/>
        <v>2.1291666666668334</v>
      </c>
      <c r="H714" s="16">
        <f t="shared" si="32"/>
        <v>5.3126565986110156E-3</v>
      </c>
    </row>
    <row r="715" spans="1:8" ht="14.4">
      <c r="A715" s="8">
        <v>42156</v>
      </c>
      <c r="B715" s="14">
        <v>402.97</v>
      </c>
      <c r="C715">
        <f t="shared" si="30"/>
        <v>401.02083333333343</v>
      </c>
      <c r="G715">
        <f t="shared" si="31"/>
        <v>2.2066666666668198</v>
      </c>
      <c r="H715" s="16">
        <f t="shared" si="32"/>
        <v>5.5026235129101422E-3</v>
      </c>
    </row>
    <row r="716" spans="1:8" ht="14.4">
      <c r="A716" s="7">
        <v>42186</v>
      </c>
      <c r="B716" s="13">
        <v>401.46</v>
      </c>
      <c r="C716">
        <f t="shared" si="30"/>
        <v>401.22833333333341</v>
      </c>
      <c r="G716">
        <f t="shared" si="31"/>
        <v>2.2358333333333462</v>
      </c>
      <c r="H716" s="16">
        <f t="shared" si="32"/>
        <v>5.5724712030141088E-3</v>
      </c>
    </row>
    <row r="717" spans="1:8" ht="14.4">
      <c r="A717" s="8">
        <v>42217</v>
      </c>
      <c r="B717" s="14">
        <v>399.1</v>
      </c>
      <c r="C717">
        <f t="shared" si="30"/>
        <v>401.5358333333333</v>
      </c>
      <c r="G717">
        <f t="shared" si="31"/>
        <v>2.3541666666666288</v>
      </c>
      <c r="H717" s="16">
        <f t="shared" si="32"/>
        <v>5.8629055522233485E-3</v>
      </c>
    </row>
    <row r="718" spans="1:8" ht="14.4">
      <c r="A718" s="7">
        <v>42248</v>
      </c>
      <c r="B718" s="13">
        <v>397.83</v>
      </c>
      <c r="C718">
        <f t="shared" si="30"/>
        <v>401.81333333333345</v>
      </c>
      <c r="G718">
        <f t="shared" si="31"/>
        <v>2.4800000000001319</v>
      </c>
      <c r="H718" s="16">
        <f t="shared" si="32"/>
        <v>6.1720201752060609E-3</v>
      </c>
    </row>
    <row r="719" spans="1:8" ht="14.4">
      <c r="A719" s="8">
        <v>42278</v>
      </c>
      <c r="B719" s="14">
        <v>398.49</v>
      </c>
      <c r="C719">
        <f t="shared" si="30"/>
        <v>402.16666666666674</v>
      </c>
      <c r="G719">
        <f t="shared" si="31"/>
        <v>2.6775000000000659</v>
      </c>
      <c r="H719" s="16">
        <f t="shared" si="32"/>
        <v>6.6576875259015305E-3</v>
      </c>
    </row>
    <row r="720" spans="1:8" ht="14.4">
      <c r="A720" s="7">
        <v>42309</v>
      </c>
      <c r="B720" s="13">
        <v>400.34</v>
      </c>
      <c r="C720">
        <f t="shared" si="30"/>
        <v>402.4783333333333</v>
      </c>
      <c r="G720">
        <f t="shared" si="31"/>
        <v>2.806666666666672</v>
      </c>
      <c r="H720" s="16">
        <f t="shared" si="32"/>
        <v>6.9734602690828219E-3</v>
      </c>
    </row>
    <row r="721" spans="1:8" ht="14.4">
      <c r="A721" s="8">
        <v>42339</v>
      </c>
      <c r="B721" s="14">
        <v>402.06</v>
      </c>
      <c r="C721">
        <f t="shared" si="30"/>
        <v>402.815</v>
      </c>
      <c r="F721">
        <f t="shared" ref="F721:F784" si="33">C$24</f>
        <v>443.63096606060577</v>
      </c>
      <c r="G721">
        <f t="shared" si="31"/>
        <v>3.0149999999999864</v>
      </c>
      <c r="H721" s="16">
        <f t="shared" si="32"/>
        <v>7.4848255402603838E-3</v>
      </c>
    </row>
    <row r="722" spans="1:8" ht="14.4">
      <c r="A722" s="7">
        <v>42370</v>
      </c>
      <c r="B722" s="13">
        <v>402.67</v>
      </c>
      <c r="C722">
        <f t="shared" si="30"/>
        <v>403.07499999999999</v>
      </c>
      <c r="F722">
        <f t="shared" si="33"/>
        <v>443.63096606060577</v>
      </c>
      <c r="G722">
        <f t="shared" si="31"/>
        <v>3.0916666666666401</v>
      </c>
      <c r="H722" s="16">
        <f t="shared" si="32"/>
        <v>7.6702019888771076E-3</v>
      </c>
    </row>
    <row r="723" spans="1:8" ht="14.4">
      <c r="A723" s="8">
        <v>42401</v>
      </c>
      <c r="B723" s="14">
        <v>404.24</v>
      </c>
      <c r="C723">
        <f t="shared" si="30"/>
        <v>403.35416666666669</v>
      </c>
      <c r="F723">
        <f t="shared" si="33"/>
        <v>443.63096606060577</v>
      </c>
      <c r="G723">
        <f t="shared" si="31"/>
        <v>3.2124999999999773</v>
      </c>
      <c r="H723" s="16">
        <f t="shared" si="32"/>
        <v>7.9644646454211515E-3</v>
      </c>
    </row>
    <row r="724" spans="1:8" ht="14.4">
      <c r="A724" s="7">
        <v>42430</v>
      </c>
      <c r="B724" s="13">
        <v>405.06</v>
      </c>
      <c r="C724">
        <f t="shared" si="30"/>
        <v>403.63749999999999</v>
      </c>
      <c r="F724">
        <f t="shared" si="33"/>
        <v>443.63096606060577</v>
      </c>
      <c r="G724">
        <f t="shared" si="31"/>
        <v>3.30499999999995</v>
      </c>
      <c r="H724" s="16">
        <f t="shared" si="32"/>
        <v>8.1880400111484942E-3</v>
      </c>
    </row>
    <row r="725" spans="1:8" ht="14.4">
      <c r="A725" s="8">
        <v>42461</v>
      </c>
      <c r="B725" s="14">
        <v>407.62</v>
      </c>
      <c r="C725">
        <f t="shared" si="30"/>
        <v>403.91416666666669</v>
      </c>
      <c r="F725">
        <f t="shared" si="33"/>
        <v>443.63096606060577</v>
      </c>
      <c r="G725">
        <f t="shared" si="31"/>
        <v>3.3866666666667129</v>
      </c>
      <c r="H725" s="16">
        <f t="shared" si="32"/>
        <v>8.3846196696081374E-3</v>
      </c>
    </row>
    <row r="726" spans="1:8" ht="14.4">
      <c r="A726" s="7">
        <v>42491</v>
      </c>
      <c r="B726" s="13">
        <v>407.9</v>
      </c>
      <c r="C726">
        <f t="shared" si="30"/>
        <v>404.19583333333338</v>
      </c>
      <c r="F726">
        <f t="shared" si="33"/>
        <v>443.63096606060577</v>
      </c>
      <c r="G726">
        <f t="shared" si="31"/>
        <v>3.4233333333333462</v>
      </c>
      <c r="H726" s="16">
        <f t="shared" si="32"/>
        <v>8.4694918923376977E-3</v>
      </c>
    </row>
    <row r="727" spans="1:8" ht="14.4">
      <c r="A727" s="8">
        <v>42522</v>
      </c>
      <c r="B727" s="14">
        <v>407.01</v>
      </c>
      <c r="C727">
        <f t="shared" si="30"/>
        <v>404.41083333333336</v>
      </c>
      <c r="F727">
        <f t="shared" si="33"/>
        <v>443.63096606060577</v>
      </c>
      <c r="G727">
        <f t="shared" si="31"/>
        <v>3.3899999999999295</v>
      </c>
      <c r="H727" s="16">
        <f t="shared" si="32"/>
        <v>8.3825647598459382E-3</v>
      </c>
    </row>
    <row r="728" spans="1:8" ht="14.4">
      <c r="A728" s="7">
        <v>42552</v>
      </c>
      <c r="B728" s="13">
        <v>404.58</v>
      </c>
      <c r="C728">
        <f t="shared" si="30"/>
        <v>404.71916666666669</v>
      </c>
      <c r="F728">
        <f t="shared" si="33"/>
        <v>443.63096606060577</v>
      </c>
      <c r="G728">
        <f t="shared" si="31"/>
        <v>3.4908333333332848</v>
      </c>
      <c r="H728" s="16">
        <f t="shared" si="32"/>
        <v>8.625322497287093E-3</v>
      </c>
    </row>
    <row r="729" spans="1:8" ht="14.4">
      <c r="A729" s="8">
        <v>42583</v>
      </c>
      <c r="B729" s="14">
        <v>402.45</v>
      </c>
      <c r="C729">
        <f t="shared" si="30"/>
        <v>404.92083333333335</v>
      </c>
      <c r="F729">
        <f t="shared" si="33"/>
        <v>443.63096606060577</v>
      </c>
      <c r="G729">
        <f t="shared" si="31"/>
        <v>3.3850000000000477</v>
      </c>
      <c r="H729" s="16">
        <f t="shared" si="32"/>
        <v>8.3596587810375635E-3</v>
      </c>
    </row>
    <row r="730" spans="1:8" ht="14.4">
      <c r="A730" s="7">
        <v>42614</v>
      </c>
      <c r="B730" s="13">
        <v>401.23</v>
      </c>
      <c r="C730">
        <f t="shared" si="30"/>
        <v>405.12833333333333</v>
      </c>
      <c r="F730">
        <f t="shared" si="33"/>
        <v>443.63096606060577</v>
      </c>
      <c r="G730">
        <f t="shared" si="31"/>
        <v>3.314999999999884</v>
      </c>
      <c r="H730" s="16">
        <f t="shared" si="32"/>
        <v>8.1825923472806164E-3</v>
      </c>
    </row>
    <row r="731" spans="1:8" ht="14.4">
      <c r="A731" s="8">
        <v>42644</v>
      </c>
      <c r="B731" s="14">
        <v>401.81</v>
      </c>
      <c r="C731">
        <f t="shared" si="30"/>
        <v>405.26249999999999</v>
      </c>
      <c r="F731">
        <f t="shared" si="33"/>
        <v>443.63096606060577</v>
      </c>
      <c r="G731">
        <f t="shared" si="31"/>
        <v>3.0958333333332462</v>
      </c>
      <c r="H731" s="16">
        <f t="shared" si="32"/>
        <v>7.6390816651756488E-3</v>
      </c>
    </row>
    <row r="732" spans="1:8" ht="14.4">
      <c r="A732" s="7">
        <v>42675</v>
      </c>
      <c r="B732" s="13">
        <v>403.72</v>
      </c>
      <c r="C732">
        <f t="shared" si="30"/>
        <v>405.43083333333334</v>
      </c>
      <c r="F732">
        <f t="shared" si="33"/>
        <v>443.63096606060577</v>
      </c>
      <c r="G732">
        <f t="shared" si="31"/>
        <v>2.9525000000000432</v>
      </c>
      <c r="H732" s="16">
        <f t="shared" si="32"/>
        <v>7.2823765664921302E-3</v>
      </c>
    </row>
    <row r="733" spans="1:8" ht="14.4">
      <c r="A733" s="8">
        <v>42705</v>
      </c>
      <c r="B733" s="14">
        <v>404.64</v>
      </c>
      <c r="C733">
        <f t="shared" si="30"/>
        <v>405.60416666666669</v>
      </c>
      <c r="F733">
        <f t="shared" si="33"/>
        <v>443.63096606060577</v>
      </c>
      <c r="G733">
        <f t="shared" si="31"/>
        <v>2.7891666666666879</v>
      </c>
      <c r="H733" s="16">
        <f t="shared" si="32"/>
        <v>6.8765730135087067E-3</v>
      </c>
    </row>
    <row r="734" spans="1:8" ht="14.4">
      <c r="A734" s="7">
        <v>42736</v>
      </c>
      <c r="B734" s="13">
        <v>406.37</v>
      </c>
      <c r="C734">
        <f t="shared" si="30"/>
        <v>405.8341666666667</v>
      </c>
      <c r="F734">
        <f t="shared" si="33"/>
        <v>443.63096606060577</v>
      </c>
      <c r="G734">
        <f t="shared" si="31"/>
        <v>2.7591666666667152</v>
      </c>
      <c r="H734" s="16">
        <f t="shared" si="32"/>
        <v>6.7987540066654032E-3</v>
      </c>
    </row>
    <row r="735" spans="1:8" ht="14.4">
      <c r="A735" s="8">
        <v>42767</v>
      </c>
      <c r="B735" s="14">
        <v>406.66</v>
      </c>
      <c r="C735">
        <f t="shared" si="30"/>
        <v>406.07166666666672</v>
      </c>
      <c r="F735">
        <f t="shared" si="33"/>
        <v>443.63096606060577</v>
      </c>
      <c r="G735">
        <f t="shared" si="31"/>
        <v>2.7175000000000296</v>
      </c>
      <c r="H735" s="16">
        <f t="shared" si="32"/>
        <v>6.6921684595905384E-3</v>
      </c>
    </row>
    <row r="736" spans="1:8" ht="14.4">
      <c r="A736" s="7">
        <v>42795</v>
      </c>
      <c r="B736" s="13">
        <v>407.55</v>
      </c>
      <c r="C736">
        <f t="shared" si="30"/>
        <v>406.26583333333338</v>
      </c>
      <c r="F736">
        <f t="shared" si="33"/>
        <v>443.63096606060577</v>
      </c>
      <c r="G736">
        <f t="shared" si="31"/>
        <v>2.6283333333333871</v>
      </c>
      <c r="H736" s="16">
        <f t="shared" si="32"/>
        <v>6.4694914454617447E-3</v>
      </c>
    </row>
    <row r="737" spans="1:8" ht="14.4">
      <c r="A737" s="8">
        <v>42826</v>
      </c>
      <c r="B737" s="14">
        <v>409.23</v>
      </c>
      <c r="C737">
        <f t="shared" si="30"/>
        <v>406.43416666666673</v>
      </c>
      <c r="F737">
        <f t="shared" si="33"/>
        <v>443.63096606060577</v>
      </c>
      <c r="G737">
        <f t="shared" si="31"/>
        <v>2.5200000000000387</v>
      </c>
      <c r="H737" s="16">
        <f t="shared" si="32"/>
        <v>6.2002661357621388E-3</v>
      </c>
    </row>
    <row r="738" spans="1:8" ht="14.4">
      <c r="A738" s="7">
        <v>42856</v>
      </c>
      <c r="B738" s="13">
        <v>409.92</v>
      </c>
      <c r="C738">
        <f t="shared" ref="C738:C801" si="34">SUM(B733:B744)/12</f>
        <v>406.57000000000011</v>
      </c>
      <c r="F738">
        <f t="shared" si="33"/>
        <v>443.63096606060577</v>
      </c>
      <c r="G738">
        <f t="shared" si="31"/>
        <v>2.3741666666667243</v>
      </c>
      <c r="H738" s="16">
        <f t="shared" si="32"/>
        <v>5.8395028326406855E-3</v>
      </c>
    </row>
    <row r="739" spans="1:8" ht="14.4">
      <c r="A739" s="8">
        <v>42887</v>
      </c>
      <c r="B739" s="14">
        <v>409.09</v>
      </c>
      <c r="C739">
        <f t="shared" si="34"/>
        <v>406.76666666666671</v>
      </c>
      <c r="F739">
        <f t="shared" si="33"/>
        <v>443.63096606060577</v>
      </c>
      <c r="G739">
        <f t="shared" si="31"/>
        <v>2.3558333333333508</v>
      </c>
      <c r="H739" s="16">
        <f t="shared" si="32"/>
        <v>5.7916086208309858E-3</v>
      </c>
    </row>
    <row r="740" spans="1:8" ht="14.4">
      <c r="A740" s="7">
        <v>42917</v>
      </c>
      <c r="B740" s="13">
        <v>407.34</v>
      </c>
      <c r="C740">
        <f t="shared" si="34"/>
        <v>406.91499999999996</v>
      </c>
      <c r="F740">
        <f t="shared" si="33"/>
        <v>443.63096606060577</v>
      </c>
      <c r="G740">
        <f t="shared" si="31"/>
        <v>2.1958333333332689</v>
      </c>
      <c r="H740" s="16">
        <f t="shared" si="32"/>
        <v>5.3962948855000902E-3</v>
      </c>
    </row>
    <row r="741" spans="1:8" ht="14.4">
      <c r="A741" s="8">
        <v>42948</v>
      </c>
      <c r="B741" s="14">
        <v>405.3</v>
      </c>
      <c r="C741">
        <f t="shared" si="34"/>
        <v>407.07</v>
      </c>
      <c r="F741">
        <f t="shared" si="33"/>
        <v>443.63096606060577</v>
      </c>
      <c r="G741">
        <f t="shared" si="31"/>
        <v>2.1491666666666447</v>
      </c>
      <c r="H741" s="16">
        <f t="shared" si="32"/>
        <v>5.279599741240191E-3</v>
      </c>
    </row>
    <row r="742" spans="1:8" ht="14.4">
      <c r="A742" s="7">
        <v>42979</v>
      </c>
      <c r="B742" s="11">
        <v>403.56</v>
      </c>
      <c r="C742">
        <f t="shared" si="34"/>
        <v>407.23916666666668</v>
      </c>
      <c r="F742">
        <f t="shared" si="33"/>
        <v>443.63096606060577</v>
      </c>
      <c r="G742">
        <f t="shared" si="31"/>
        <v>2.1108333333333462</v>
      </c>
      <c r="H742" s="16">
        <f t="shared" si="32"/>
        <v>5.1832768213601246E-3</v>
      </c>
    </row>
    <row r="743" spans="1:8" ht="14.4">
      <c r="A743" s="8">
        <v>43009</v>
      </c>
      <c r="B743" s="12">
        <v>403.83</v>
      </c>
      <c r="C743">
        <f t="shared" si="34"/>
        <v>407.34</v>
      </c>
      <c r="F743">
        <f t="shared" si="33"/>
        <v>443.63096606060577</v>
      </c>
      <c r="G743">
        <f t="shared" si="31"/>
        <v>2.0774999999999864</v>
      </c>
      <c r="H743" s="16">
        <f t="shared" si="32"/>
        <v>5.1001620268080385E-3</v>
      </c>
    </row>
    <row r="744" spans="1:8" ht="14.4">
      <c r="A744" s="7">
        <v>43040</v>
      </c>
      <c r="B744" s="11">
        <v>405.35</v>
      </c>
      <c r="C744">
        <f t="shared" si="34"/>
        <v>407.46666666666664</v>
      </c>
      <c r="F744">
        <f t="shared" si="33"/>
        <v>443.63096606060577</v>
      </c>
      <c r="G744">
        <f t="shared" si="31"/>
        <v>2.0358333333333007</v>
      </c>
      <c r="H744" s="16">
        <f t="shared" si="32"/>
        <v>4.9963187172774072E-3</v>
      </c>
    </row>
    <row r="745" spans="1:8" ht="14.4">
      <c r="A745" s="8">
        <v>43070</v>
      </c>
      <c r="B745" s="12">
        <v>407</v>
      </c>
      <c r="C745">
        <f t="shared" si="34"/>
        <v>407.62583333333333</v>
      </c>
      <c r="F745">
        <f t="shared" si="33"/>
        <v>443.63096606060577</v>
      </c>
      <c r="G745">
        <f t="shared" si="31"/>
        <v>2.021666666666647</v>
      </c>
      <c r="H745" s="16">
        <f t="shared" si="32"/>
        <v>4.9596136980195812E-3</v>
      </c>
    </row>
    <row r="746" spans="1:8" ht="14.4">
      <c r="A746" s="7">
        <v>43101</v>
      </c>
      <c r="B746" s="11">
        <v>408.15</v>
      </c>
      <c r="C746">
        <f t="shared" si="34"/>
        <v>407.75916666666666</v>
      </c>
      <c r="F746">
        <f t="shared" si="33"/>
        <v>443.63096606060577</v>
      </c>
      <c r="G746">
        <f t="shared" si="31"/>
        <v>1.9249999999999545</v>
      </c>
      <c r="H746" s="16">
        <f t="shared" si="32"/>
        <v>4.7209239113773149E-3</v>
      </c>
    </row>
    <row r="747" spans="1:8" ht="14.4">
      <c r="A747" s="8">
        <v>43132</v>
      </c>
      <c r="B747" s="12">
        <v>408.52</v>
      </c>
      <c r="C747">
        <f t="shared" si="34"/>
        <v>407.91499999999996</v>
      </c>
      <c r="F747">
        <f t="shared" si="33"/>
        <v>443.63096606060577</v>
      </c>
      <c r="G747">
        <f t="shared" si="31"/>
        <v>1.8433333333332484</v>
      </c>
      <c r="H747" s="16">
        <f t="shared" si="32"/>
        <v>4.5189152968957962E-3</v>
      </c>
    </row>
    <row r="748" spans="1:8" ht="14.4">
      <c r="A748" s="7">
        <v>43160</v>
      </c>
      <c r="B748" s="11">
        <v>409.58</v>
      </c>
      <c r="C748">
        <f t="shared" si="34"/>
        <v>408.09416666666669</v>
      </c>
      <c r="F748">
        <f t="shared" si="33"/>
        <v>443.63096606060577</v>
      </c>
      <c r="G748">
        <f t="shared" si="31"/>
        <v>1.8283333333333189</v>
      </c>
      <c r="H748" s="16">
        <f t="shared" si="32"/>
        <v>4.4801751229801593E-3</v>
      </c>
    </row>
    <row r="749" spans="1:8" ht="14.4">
      <c r="A749" s="8">
        <v>43191</v>
      </c>
      <c r="B749" s="12">
        <v>410.44</v>
      </c>
      <c r="C749">
        <f t="shared" si="34"/>
        <v>408.29</v>
      </c>
      <c r="F749">
        <f t="shared" si="33"/>
        <v>443.63096606060577</v>
      </c>
      <c r="G749">
        <f t="shared" si="31"/>
        <v>1.8558333333332939</v>
      </c>
      <c r="H749" s="16">
        <f t="shared" si="32"/>
        <v>4.5453803260753238E-3</v>
      </c>
    </row>
    <row r="750" spans="1:8" ht="14.4">
      <c r="A750" s="7">
        <v>43221</v>
      </c>
      <c r="B750" s="11">
        <v>411.44</v>
      </c>
      <c r="C750">
        <f t="shared" si="34"/>
        <v>408.5291666666667</v>
      </c>
      <c r="F750">
        <f t="shared" si="33"/>
        <v>443.63096606060577</v>
      </c>
      <c r="G750">
        <f t="shared" ref="G750:G813" si="35">C750-C738</f>
        <v>1.9591666666665901</v>
      </c>
      <c r="H750" s="16">
        <f t="shared" ref="H750:H813" si="36">G750/C750</f>
        <v>4.7956592246573742E-3</v>
      </c>
    </row>
    <row r="751" spans="1:8" ht="14.4">
      <c r="A751" s="8">
        <v>43252</v>
      </c>
      <c r="B751" s="12">
        <v>411</v>
      </c>
      <c r="C751">
        <f t="shared" si="34"/>
        <v>408.71833333333342</v>
      </c>
      <c r="F751">
        <f t="shared" si="33"/>
        <v>443.63096606060577</v>
      </c>
      <c r="G751">
        <f t="shared" si="35"/>
        <v>1.9516666666667106</v>
      </c>
      <c r="H751" s="16">
        <f t="shared" si="36"/>
        <v>4.7750896093888056E-3</v>
      </c>
    </row>
    <row r="752" spans="1:8" ht="14.4">
      <c r="A752" s="7">
        <v>43282</v>
      </c>
      <c r="B752" s="11">
        <v>408.94</v>
      </c>
      <c r="C752">
        <f t="shared" si="34"/>
        <v>408.95833333333326</v>
      </c>
      <c r="F752">
        <f t="shared" si="33"/>
        <v>443.63096606060577</v>
      </c>
      <c r="G752">
        <f t="shared" si="35"/>
        <v>2.0433333333332939</v>
      </c>
      <c r="H752" s="16">
        <f t="shared" si="36"/>
        <v>4.9964340295465173E-3</v>
      </c>
    </row>
    <row r="753" spans="1:8" ht="14.4">
      <c r="A753" s="8">
        <v>43313</v>
      </c>
      <c r="B753" s="12">
        <v>407.17</v>
      </c>
      <c r="C753">
        <f t="shared" si="34"/>
        <v>409.24500000000006</v>
      </c>
      <c r="F753">
        <f t="shared" si="33"/>
        <v>443.63096606060577</v>
      </c>
      <c r="G753">
        <f t="shared" si="35"/>
        <v>2.1750000000000682</v>
      </c>
      <c r="H753" s="16">
        <f t="shared" si="36"/>
        <v>5.3146648095885544E-3</v>
      </c>
    </row>
    <row r="754" spans="1:8" ht="14.4">
      <c r="A754" s="7">
        <v>43344</v>
      </c>
      <c r="B754" s="11">
        <v>405.71</v>
      </c>
      <c r="C754">
        <f t="shared" si="34"/>
        <v>409.46166666666676</v>
      </c>
      <c r="F754">
        <f t="shared" si="33"/>
        <v>443.63096606060577</v>
      </c>
      <c r="G754">
        <f t="shared" si="35"/>
        <v>2.2225000000000819</v>
      </c>
      <c r="H754" s="16">
        <f t="shared" si="36"/>
        <v>5.4278585296956934E-3</v>
      </c>
    </row>
    <row r="755" spans="1:8" ht="14.4">
      <c r="A755" s="8">
        <v>43374</v>
      </c>
      <c r="B755" s="12">
        <v>406.18</v>
      </c>
      <c r="C755">
        <f t="shared" si="34"/>
        <v>409.72583333333336</v>
      </c>
      <c r="F755">
        <f t="shared" si="33"/>
        <v>443.63096606060577</v>
      </c>
      <c r="G755">
        <f t="shared" si="35"/>
        <v>2.3858333333333803</v>
      </c>
      <c r="H755" s="16">
        <f t="shared" si="36"/>
        <v>5.8229995261059857E-3</v>
      </c>
    </row>
    <row r="756" spans="1:8" ht="14.4">
      <c r="A756" s="7">
        <v>43405</v>
      </c>
      <c r="B756" s="11">
        <v>408.22</v>
      </c>
      <c r="C756">
        <f t="shared" si="34"/>
        <v>410.01416666666665</v>
      </c>
      <c r="F756">
        <f t="shared" si="33"/>
        <v>443.63096606060577</v>
      </c>
      <c r="G756">
        <f t="shared" si="35"/>
        <v>2.5475000000000136</v>
      </c>
      <c r="H756" s="16">
        <f t="shared" si="36"/>
        <v>6.2131999504082512E-3</v>
      </c>
    </row>
    <row r="757" spans="1:8" ht="14.4">
      <c r="A757" s="8">
        <v>43435</v>
      </c>
      <c r="B757" s="12">
        <v>409.27</v>
      </c>
      <c r="C757">
        <f t="shared" si="34"/>
        <v>410.27666666666659</v>
      </c>
      <c r="F757">
        <f t="shared" si="33"/>
        <v>443.63096606060577</v>
      </c>
      <c r="G757">
        <f t="shared" si="35"/>
        <v>2.650833333333253</v>
      </c>
      <c r="H757" s="16">
        <f t="shared" si="36"/>
        <v>6.4610872338176353E-3</v>
      </c>
    </row>
    <row r="758" spans="1:8" ht="14.4">
      <c r="A758" s="7">
        <v>43466</v>
      </c>
      <c r="B758" s="11">
        <v>411.03</v>
      </c>
      <c r="C758">
        <f t="shared" si="34"/>
        <v>410.52833333333325</v>
      </c>
      <c r="F758">
        <f t="shared" si="33"/>
        <v>443.63096606060577</v>
      </c>
      <c r="G758">
        <f t="shared" si="35"/>
        <v>2.7691666666665924</v>
      </c>
      <c r="H758" s="16">
        <f t="shared" si="36"/>
        <v>6.7453728325692327E-3</v>
      </c>
    </row>
    <row r="759" spans="1:8" ht="14.4">
      <c r="A759" s="8">
        <v>43497</v>
      </c>
      <c r="B759" s="12">
        <v>411.96</v>
      </c>
      <c r="C759">
        <f t="shared" si="34"/>
        <v>410.77833333333336</v>
      </c>
      <c r="F759">
        <f t="shared" si="33"/>
        <v>443.63096606060577</v>
      </c>
      <c r="G759">
        <f t="shared" si="35"/>
        <v>2.8633333333334008</v>
      </c>
      <c r="H759" s="16">
        <f t="shared" si="36"/>
        <v>6.9705072078616627E-3</v>
      </c>
    </row>
    <row r="760" spans="1:8" ht="14.4">
      <c r="A760" s="7">
        <v>43525</v>
      </c>
      <c r="B760" s="11">
        <v>412.18</v>
      </c>
      <c r="C760">
        <f t="shared" si="34"/>
        <v>411.03250000000003</v>
      </c>
      <c r="F760">
        <f t="shared" si="33"/>
        <v>443.63096606060577</v>
      </c>
      <c r="G760">
        <f t="shared" si="35"/>
        <v>2.9383333333333326</v>
      </c>
      <c r="H760" s="16">
        <f t="shared" si="36"/>
        <v>7.1486642378238516E-3</v>
      </c>
    </row>
    <row r="761" spans="1:8" ht="14.4">
      <c r="A761" s="8">
        <v>43556</v>
      </c>
      <c r="B761" s="12">
        <v>413.61</v>
      </c>
      <c r="C761">
        <f t="shared" si="34"/>
        <v>411.24583333333334</v>
      </c>
      <c r="F761">
        <f t="shared" si="33"/>
        <v>443.63096606060577</v>
      </c>
      <c r="G761">
        <f t="shared" si="35"/>
        <v>2.9558333333333167</v>
      </c>
      <c r="H761" s="16">
        <f t="shared" si="36"/>
        <v>7.1875094985764396E-3</v>
      </c>
    </row>
    <row r="762" spans="1:8" ht="14.4">
      <c r="A762" s="7">
        <v>43586</v>
      </c>
      <c r="B762" s="11">
        <v>414.9</v>
      </c>
      <c r="C762">
        <f t="shared" si="34"/>
        <v>411.43333333333339</v>
      </c>
      <c r="F762">
        <f t="shared" si="33"/>
        <v>443.63096606060577</v>
      </c>
      <c r="G762">
        <f t="shared" si="35"/>
        <v>2.904166666666697</v>
      </c>
      <c r="H762" s="16">
        <f t="shared" si="36"/>
        <v>7.0586567285101593E-3</v>
      </c>
    </row>
    <row r="763" spans="1:8" ht="14.4">
      <c r="A763" s="8">
        <v>43617</v>
      </c>
      <c r="B763" s="12">
        <v>414.15</v>
      </c>
      <c r="C763">
        <f t="shared" si="34"/>
        <v>411.65833333333336</v>
      </c>
      <c r="F763">
        <f t="shared" si="33"/>
        <v>443.63096606060577</v>
      </c>
      <c r="G763">
        <f t="shared" si="35"/>
        <v>2.9399999999999409</v>
      </c>
      <c r="H763" s="16">
        <f t="shared" si="36"/>
        <v>7.1418449766188158E-3</v>
      </c>
    </row>
    <row r="764" spans="1:8" ht="14.4">
      <c r="A764" s="7">
        <v>43647</v>
      </c>
      <c r="B764" s="11">
        <v>411.96</v>
      </c>
      <c r="C764">
        <f t="shared" si="34"/>
        <v>411.87166666666673</v>
      </c>
      <c r="F764">
        <f t="shared" si="33"/>
        <v>443.63096606060577</v>
      </c>
      <c r="G764">
        <f t="shared" si="35"/>
        <v>2.913333333333469</v>
      </c>
      <c r="H764" s="16">
        <f t="shared" si="36"/>
        <v>7.0734006952006944E-3</v>
      </c>
    </row>
    <row r="765" spans="1:8" ht="14.4">
      <c r="A765" s="8">
        <v>43678</v>
      </c>
      <c r="B765" s="12">
        <v>410.17</v>
      </c>
      <c r="C765">
        <f t="shared" si="34"/>
        <v>412.06833333333338</v>
      </c>
      <c r="F765">
        <f t="shared" si="33"/>
        <v>443.63096606060577</v>
      </c>
      <c r="G765">
        <f t="shared" si="35"/>
        <v>2.8233333333333235</v>
      </c>
      <c r="H765" s="16">
        <f t="shared" si="36"/>
        <v>6.8516144167027069E-3</v>
      </c>
    </row>
    <row r="766" spans="1:8" ht="14.4">
      <c r="A766" s="7">
        <v>43709</v>
      </c>
      <c r="B766" s="11">
        <v>408.76</v>
      </c>
      <c r="C766">
        <f t="shared" si="34"/>
        <v>412.28000000000003</v>
      </c>
      <c r="F766">
        <f t="shared" si="33"/>
        <v>443.63096606060577</v>
      </c>
      <c r="G766">
        <f t="shared" si="35"/>
        <v>2.8183333333332712</v>
      </c>
      <c r="H766" s="16">
        <f t="shared" si="36"/>
        <v>6.8359690825004144E-3</v>
      </c>
    </row>
    <row r="767" spans="1:8" ht="14.4">
      <c r="A767" s="8">
        <v>43739</v>
      </c>
      <c r="B767" s="12">
        <v>408.74</v>
      </c>
      <c r="C767">
        <f t="shared" si="34"/>
        <v>412.51416666666677</v>
      </c>
      <c r="F767">
        <f t="shared" si="33"/>
        <v>443.63096606060577</v>
      </c>
      <c r="G767">
        <f t="shared" si="35"/>
        <v>2.7883333333334122</v>
      </c>
      <c r="H767" s="16">
        <f t="shared" si="36"/>
        <v>6.7593638198285991E-3</v>
      </c>
    </row>
    <row r="768" spans="1:8" ht="14.4">
      <c r="A768" s="7">
        <v>43770</v>
      </c>
      <c r="B768" s="11">
        <v>410.47</v>
      </c>
      <c r="C768">
        <f t="shared" si="34"/>
        <v>412.71250000000003</v>
      </c>
      <c r="F768">
        <f t="shared" si="33"/>
        <v>443.63096606060577</v>
      </c>
      <c r="G768">
        <f t="shared" si="35"/>
        <v>2.6983333333333803</v>
      </c>
      <c r="H768" s="16">
        <f t="shared" si="36"/>
        <v>6.5380460570818189E-3</v>
      </c>
    </row>
    <row r="769" spans="1:8" ht="14.4">
      <c r="A769" s="8">
        <v>43800</v>
      </c>
      <c r="B769" s="12">
        <v>411.97</v>
      </c>
      <c r="C769">
        <f t="shared" si="34"/>
        <v>412.91499999999996</v>
      </c>
      <c r="F769">
        <f t="shared" si="33"/>
        <v>443.63096606060577</v>
      </c>
      <c r="G769">
        <f t="shared" si="35"/>
        <v>2.6383333333333781</v>
      </c>
      <c r="H769" s="16">
        <f t="shared" si="36"/>
        <v>6.3895313401871531E-3</v>
      </c>
    </row>
    <row r="770" spans="1:8" ht="14.4">
      <c r="A770" s="7">
        <v>43831</v>
      </c>
      <c r="B770" s="11">
        <v>413.59</v>
      </c>
      <c r="C770">
        <f t="shared" si="34"/>
        <v>413.13416666666672</v>
      </c>
      <c r="F770">
        <f t="shared" si="33"/>
        <v>443.63096606060577</v>
      </c>
      <c r="G770">
        <f t="shared" si="35"/>
        <v>2.6058333333334645</v>
      </c>
      <c r="H770" s="16">
        <f t="shared" si="36"/>
        <v>6.3074747711097823E-3</v>
      </c>
    </row>
    <row r="771" spans="1:8" ht="14.4">
      <c r="A771" s="8">
        <v>43862</v>
      </c>
      <c r="B771" s="12">
        <v>414.32</v>
      </c>
      <c r="C771">
        <f t="shared" si="34"/>
        <v>413.34916666666669</v>
      </c>
      <c r="F771">
        <f t="shared" si="33"/>
        <v>443.63096606060577</v>
      </c>
      <c r="G771">
        <f t="shared" si="35"/>
        <v>2.5708333333333258</v>
      </c>
      <c r="H771" s="16">
        <f t="shared" si="36"/>
        <v>6.2195198167811936E-3</v>
      </c>
    </row>
    <row r="772" spans="1:8" ht="14.4">
      <c r="A772" s="7">
        <v>43891</v>
      </c>
      <c r="B772" s="11">
        <v>414.72</v>
      </c>
      <c r="C772">
        <f t="shared" si="34"/>
        <v>413.57750000000004</v>
      </c>
      <c r="F772">
        <f t="shared" si="33"/>
        <v>443.63096606060577</v>
      </c>
      <c r="G772">
        <f t="shared" si="35"/>
        <v>2.5450000000000159</v>
      </c>
      <c r="H772" s="16">
        <f t="shared" si="36"/>
        <v>6.1536229606301493E-3</v>
      </c>
    </row>
    <row r="773" spans="1:8" ht="14.4">
      <c r="A773" s="8">
        <v>43922</v>
      </c>
      <c r="B773" s="12">
        <v>416.42</v>
      </c>
      <c r="C773">
        <f t="shared" si="34"/>
        <v>413.80666666666662</v>
      </c>
      <c r="F773">
        <f t="shared" si="33"/>
        <v>443.63096606060577</v>
      </c>
      <c r="G773">
        <f t="shared" si="35"/>
        <v>2.560833333333278</v>
      </c>
      <c r="H773" s="16">
        <f t="shared" si="36"/>
        <v>6.1884777110082284E-3</v>
      </c>
    </row>
    <row r="774" spans="1:8" ht="14.4">
      <c r="A774" s="7">
        <v>43952</v>
      </c>
      <c r="B774" s="11">
        <v>417.28</v>
      </c>
      <c r="C774">
        <f t="shared" si="34"/>
        <v>414.02583333333337</v>
      </c>
      <c r="F774">
        <f t="shared" si="33"/>
        <v>443.63096606060577</v>
      </c>
      <c r="G774">
        <f t="shared" si="35"/>
        <v>2.5924999999999727</v>
      </c>
      <c r="H774" s="16">
        <f t="shared" si="36"/>
        <v>6.2616865694772811E-3</v>
      </c>
    </row>
    <row r="775" spans="1:8" ht="14.4">
      <c r="A775" s="8">
        <v>43983</v>
      </c>
      <c r="B775" s="12">
        <v>416.58</v>
      </c>
      <c r="C775">
        <f t="shared" si="34"/>
        <v>414.21416666666664</v>
      </c>
      <c r="F775">
        <f t="shared" si="33"/>
        <v>443.63096606060577</v>
      </c>
      <c r="G775">
        <f t="shared" si="35"/>
        <v>2.5558333333332826</v>
      </c>
      <c r="H775" s="16">
        <f t="shared" si="36"/>
        <v>6.1703184946594438E-3</v>
      </c>
    </row>
    <row r="776" spans="1:8" ht="14.4">
      <c r="A776" s="7">
        <v>44013</v>
      </c>
      <c r="B776" s="11">
        <v>414.59</v>
      </c>
      <c r="C776">
        <f t="shared" si="34"/>
        <v>414.37250000000012</v>
      </c>
      <c r="F776">
        <f t="shared" si="33"/>
        <v>443.63096606060577</v>
      </c>
      <c r="G776">
        <f t="shared" si="35"/>
        <v>2.5008333333333894</v>
      </c>
      <c r="H776" s="16">
        <f t="shared" si="36"/>
        <v>6.0352299762493622E-3</v>
      </c>
    </row>
    <row r="777" spans="1:8" ht="14.4">
      <c r="A777" s="8">
        <v>44044</v>
      </c>
      <c r="B777" s="12">
        <v>412.75</v>
      </c>
      <c r="C777">
        <f t="shared" si="34"/>
        <v>414.56999999999994</v>
      </c>
      <c r="F777">
        <f t="shared" si="33"/>
        <v>443.63096606060577</v>
      </c>
      <c r="G777">
        <f t="shared" si="35"/>
        <v>2.5016666666665515</v>
      </c>
      <c r="H777" s="16">
        <f t="shared" si="36"/>
        <v>6.0343649242987959E-3</v>
      </c>
    </row>
    <row r="778" spans="1:8" ht="14.4">
      <c r="A778" s="7">
        <v>44075</v>
      </c>
      <c r="B778" s="11">
        <v>411.5</v>
      </c>
      <c r="C778">
        <f t="shared" si="34"/>
        <v>414.81083333333322</v>
      </c>
      <c r="F778">
        <f t="shared" si="33"/>
        <v>443.63096606060577</v>
      </c>
      <c r="G778">
        <f t="shared" si="35"/>
        <v>2.5308333333331916</v>
      </c>
      <c r="H778" s="16">
        <f t="shared" si="36"/>
        <v>6.1011746318097417E-3</v>
      </c>
    </row>
    <row r="779" spans="1:8" ht="14.4">
      <c r="A779" s="8">
        <v>44105</v>
      </c>
      <c r="B779" s="12">
        <v>411.49</v>
      </c>
      <c r="C779">
        <f t="shared" si="34"/>
        <v>415.02666666666659</v>
      </c>
      <c r="F779">
        <f t="shared" si="33"/>
        <v>443.63096606060577</v>
      </c>
      <c r="G779">
        <f t="shared" si="35"/>
        <v>2.5124999999998181</v>
      </c>
      <c r="H779" s="16">
        <f t="shared" si="36"/>
        <v>6.0538278664820375E-3</v>
      </c>
    </row>
    <row r="780" spans="1:8" ht="14.4">
      <c r="A780" s="7">
        <v>44136</v>
      </c>
      <c r="B780" s="11">
        <v>413.1</v>
      </c>
      <c r="C780">
        <f t="shared" si="34"/>
        <v>415.17750000000001</v>
      </c>
      <c r="F780">
        <f t="shared" si="33"/>
        <v>443.63096606060577</v>
      </c>
      <c r="G780">
        <f t="shared" si="35"/>
        <v>2.464999999999975</v>
      </c>
      <c r="H780" s="16">
        <f t="shared" si="36"/>
        <v>5.9372196229323E-3</v>
      </c>
    </row>
    <row r="781" spans="1:8" ht="14.4">
      <c r="A781" s="8">
        <v>44166</v>
      </c>
      <c r="B781" s="12">
        <v>414.23</v>
      </c>
      <c r="C781">
        <f t="shared" si="34"/>
        <v>415.37333333333339</v>
      </c>
      <c r="F781">
        <f t="shared" si="33"/>
        <v>443.63096606060577</v>
      </c>
      <c r="G781">
        <f t="shared" si="35"/>
        <v>2.4583333333334281</v>
      </c>
      <c r="H781" s="16">
        <f t="shared" si="36"/>
        <v>5.9183706224121939E-3</v>
      </c>
    </row>
    <row r="782" spans="1:8" ht="14.4">
      <c r="A782" s="7">
        <v>44197</v>
      </c>
      <c r="B782" s="11">
        <v>415.49</v>
      </c>
      <c r="C782">
        <f t="shared" si="34"/>
        <v>415.56583333333339</v>
      </c>
      <c r="F782">
        <f t="shared" si="33"/>
        <v>443.63096606060577</v>
      </c>
      <c r="G782">
        <f t="shared" si="35"/>
        <v>2.431666666666672</v>
      </c>
      <c r="H782" s="16">
        <f t="shared" si="36"/>
        <v>5.8514595561473537E-3</v>
      </c>
    </row>
    <row r="783" spans="1:8" ht="14.4">
      <c r="A783" s="8">
        <v>44228</v>
      </c>
      <c r="B783" s="12">
        <v>416.69</v>
      </c>
      <c r="C783">
        <f t="shared" si="34"/>
        <v>415.7050000000001</v>
      </c>
      <c r="F783">
        <f t="shared" si="33"/>
        <v>443.63096606060577</v>
      </c>
      <c r="G783">
        <f t="shared" si="35"/>
        <v>2.3558333333334076</v>
      </c>
      <c r="H783" s="16">
        <f t="shared" si="36"/>
        <v>5.6670796197625887E-3</v>
      </c>
    </row>
    <row r="784" spans="1:8" ht="14.4">
      <c r="A784" s="7">
        <v>44256</v>
      </c>
      <c r="B784" s="11">
        <v>417.61</v>
      </c>
      <c r="C784">
        <f t="shared" si="34"/>
        <v>415.85166666666669</v>
      </c>
      <c r="F784">
        <f t="shared" si="33"/>
        <v>443.63096606060577</v>
      </c>
      <c r="G784">
        <f t="shared" si="35"/>
        <v>2.2741666666666447</v>
      </c>
      <c r="H784" s="16">
        <f t="shared" si="36"/>
        <v>5.4686967708837955E-3</v>
      </c>
    </row>
    <row r="785" spans="1:8" ht="14.4">
      <c r="A785" s="8">
        <v>44287</v>
      </c>
      <c r="B785" s="12">
        <v>419.01</v>
      </c>
      <c r="C785">
        <f t="shared" si="34"/>
        <v>416.05250000000001</v>
      </c>
      <c r="F785">
        <f t="shared" ref="F785:F789" si="37">C$24</f>
        <v>443.63096606060577</v>
      </c>
      <c r="G785">
        <f t="shared" si="35"/>
        <v>2.245833333333394</v>
      </c>
      <c r="H785" s="16">
        <f t="shared" si="36"/>
        <v>5.3979565880108733E-3</v>
      </c>
    </row>
    <row r="786" spans="1:8" ht="14.4">
      <c r="A786" s="7">
        <v>44317</v>
      </c>
      <c r="B786" s="11">
        <v>419.09</v>
      </c>
      <c r="C786">
        <f t="shared" si="34"/>
        <v>416.20833333333331</v>
      </c>
      <c r="F786">
        <f t="shared" si="37"/>
        <v>443.63096606060577</v>
      </c>
      <c r="G786">
        <f t="shared" si="35"/>
        <v>2.1824999999999477</v>
      </c>
      <c r="H786" s="16">
        <f t="shared" si="36"/>
        <v>5.2437681449593303E-3</v>
      </c>
    </row>
    <row r="787" spans="1:8" ht="14.4">
      <c r="A787" s="8">
        <v>44348</v>
      </c>
      <c r="B787" s="12">
        <v>418.93</v>
      </c>
      <c r="C787">
        <f t="shared" si="34"/>
        <v>416.41166666666663</v>
      </c>
      <c r="F787">
        <f t="shared" si="37"/>
        <v>443.63096606060577</v>
      </c>
      <c r="G787">
        <f t="shared" si="35"/>
        <v>2.1974999999999909</v>
      </c>
      <c r="H787" s="16">
        <f t="shared" si="36"/>
        <v>5.2772296645546861E-3</v>
      </c>
    </row>
    <row r="788" spans="1:8" ht="14.4">
      <c r="A788" s="7">
        <v>44378</v>
      </c>
      <c r="B788" s="11">
        <v>416.9</v>
      </c>
      <c r="C788">
        <f t="shared" si="34"/>
        <v>416.63083333333333</v>
      </c>
      <c r="F788">
        <f t="shared" si="37"/>
        <v>443.63096606060577</v>
      </c>
      <c r="G788">
        <f t="shared" si="35"/>
        <v>2.2583333333332121</v>
      </c>
      <c r="H788" s="16">
        <f t="shared" si="36"/>
        <v>5.4204661600894769E-3</v>
      </c>
    </row>
    <row r="789" spans="1:8" ht="14.4">
      <c r="A789" s="8">
        <v>44409</v>
      </c>
      <c r="B789" s="12">
        <v>414.42</v>
      </c>
      <c r="C789">
        <f t="shared" si="34"/>
        <v>416.84333333333331</v>
      </c>
      <c r="F789">
        <f t="shared" si="37"/>
        <v>443.63096606060577</v>
      </c>
      <c r="G789">
        <f t="shared" si="35"/>
        <v>2.273333333333369</v>
      </c>
      <c r="H789" s="16">
        <f t="shared" si="36"/>
        <v>5.4536876364422344E-3</v>
      </c>
    </row>
    <row r="790" spans="1:8" ht="14.4">
      <c r="A790" s="7">
        <v>44440</v>
      </c>
      <c r="B790" s="11">
        <v>413.26</v>
      </c>
      <c r="C790">
        <f t="shared" si="34"/>
        <v>416.93916666666661</v>
      </c>
      <c r="F790">
        <f t="shared" ref="F790:F814" si="38">C$24</f>
        <v>443.63096606060577</v>
      </c>
      <c r="G790">
        <f t="shared" si="35"/>
        <v>2.1283333333333871</v>
      </c>
      <c r="H790" s="16">
        <f t="shared" si="36"/>
        <v>5.1046615513455499E-3</v>
      </c>
    </row>
    <row r="791" spans="1:8" ht="14.4">
      <c r="A791" s="8">
        <v>44470</v>
      </c>
      <c r="B791" s="12">
        <v>413.9</v>
      </c>
      <c r="C791">
        <f t="shared" si="34"/>
        <v>417.03749999999997</v>
      </c>
      <c r="F791">
        <f t="shared" si="38"/>
        <v>443.63096606060577</v>
      </c>
      <c r="G791">
        <f t="shared" si="35"/>
        <v>2.0108333333333803</v>
      </c>
      <c r="H791" s="16">
        <f t="shared" si="36"/>
        <v>4.8217086792755577E-3</v>
      </c>
    </row>
    <row r="792" spans="1:8" ht="14.4">
      <c r="A792" s="7">
        <v>44501</v>
      </c>
      <c r="B792" s="11">
        <v>414.97</v>
      </c>
      <c r="C792">
        <f t="shared" si="34"/>
        <v>417.19416666666666</v>
      </c>
      <c r="F792">
        <f t="shared" si="38"/>
        <v>443.63096606060577</v>
      </c>
      <c r="G792">
        <f t="shared" si="35"/>
        <v>2.0166666666666515</v>
      </c>
      <c r="H792" s="16">
        <f t="shared" si="36"/>
        <v>4.8338803075306299E-3</v>
      </c>
    </row>
    <row r="793" spans="1:8" ht="14.4">
      <c r="A793" s="8">
        <v>44531</v>
      </c>
      <c r="B793" s="12">
        <v>416.67</v>
      </c>
      <c r="C793">
        <f t="shared" si="34"/>
        <v>417.36166666666662</v>
      </c>
      <c r="F793">
        <f t="shared" si="38"/>
        <v>443.63096606060577</v>
      </c>
      <c r="G793">
        <f t="shared" si="35"/>
        <v>1.9883333333332303</v>
      </c>
      <c r="H793" s="16">
        <f t="shared" si="36"/>
        <v>4.7640535586639015E-3</v>
      </c>
    </row>
    <row r="794" spans="1:8" ht="14.4">
      <c r="A794" s="7">
        <v>44562</v>
      </c>
      <c r="B794" s="11">
        <v>418.12</v>
      </c>
      <c r="C794">
        <f t="shared" si="34"/>
        <v>417.52416666666664</v>
      </c>
      <c r="F794">
        <f t="shared" si="38"/>
        <v>443.63096606060577</v>
      </c>
      <c r="G794">
        <f t="shared" si="35"/>
        <v>1.9583333333332575</v>
      </c>
      <c r="H794" s="16">
        <f t="shared" si="36"/>
        <v>4.6903472653277737E-3</v>
      </c>
    </row>
    <row r="795" spans="1:8" ht="14.4">
      <c r="A795" s="8">
        <v>44593</v>
      </c>
      <c r="B795" s="12">
        <v>419.24</v>
      </c>
      <c r="C795">
        <f t="shared" si="34"/>
        <v>417.75166666666661</v>
      </c>
      <c r="F795">
        <f t="shared" si="38"/>
        <v>443.63096606060577</v>
      </c>
      <c r="G795">
        <f t="shared" si="35"/>
        <v>2.0466666666665105</v>
      </c>
      <c r="H795" s="16">
        <f t="shared" si="36"/>
        <v>4.899242372860697E-3</v>
      </c>
    </row>
    <row r="796" spans="1:8" ht="14.4">
      <c r="A796" s="7">
        <v>44621</v>
      </c>
      <c r="B796" s="11">
        <v>418.76</v>
      </c>
      <c r="C796">
        <f t="shared" si="34"/>
        <v>417.97249999999991</v>
      </c>
      <c r="F796">
        <f t="shared" si="38"/>
        <v>443.63096606060577</v>
      </c>
      <c r="G796">
        <f t="shared" si="35"/>
        <v>2.1208333333332234</v>
      </c>
      <c r="H796" s="16">
        <f t="shared" si="36"/>
        <v>5.0740977775648489E-3</v>
      </c>
    </row>
    <row r="797" spans="1:8" ht="14.4">
      <c r="A797" s="8">
        <v>44652</v>
      </c>
      <c r="B797" s="12">
        <v>420.19</v>
      </c>
      <c r="C797">
        <f t="shared" si="34"/>
        <v>418.12583333333328</v>
      </c>
      <c r="F797">
        <f t="shared" si="38"/>
        <v>443.63096606060577</v>
      </c>
      <c r="G797">
        <f t="shared" si="35"/>
        <v>2.0733333333332666</v>
      </c>
      <c r="H797" s="16">
        <f t="shared" si="36"/>
        <v>4.9586348607176074E-3</v>
      </c>
    </row>
    <row r="798" spans="1:8" ht="14.4">
      <c r="A798" s="7">
        <v>44682</v>
      </c>
      <c r="B798" s="11">
        <v>420.97</v>
      </c>
      <c r="C798">
        <f t="shared" si="34"/>
        <v>418.3341666666667</v>
      </c>
      <c r="F798">
        <f t="shared" si="38"/>
        <v>443.63096606060577</v>
      </c>
      <c r="G798">
        <f t="shared" si="35"/>
        <v>2.1258333333333894</v>
      </c>
      <c r="H798" s="16">
        <f t="shared" si="36"/>
        <v>5.0816631839380143E-3</v>
      </c>
    </row>
    <row r="799" spans="1:8" ht="14.4">
      <c r="A799" s="8">
        <v>44713</v>
      </c>
      <c r="B799" s="12">
        <v>420.94</v>
      </c>
      <c r="C799">
        <f t="shared" si="34"/>
        <v>418.52833333333336</v>
      </c>
      <c r="F799">
        <f t="shared" si="38"/>
        <v>443.63096606060577</v>
      </c>
      <c r="G799">
        <f t="shared" si="35"/>
        <v>2.1166666666667311</v>
      </c>
      <c r="H799" s="16">
        <f t="shared" si="36"/>
        <v>5.0574035210680223E-3</v>
      </c>
    </row>
    <row r="800" spans="1:8" ht="14.4">
      <c r="A800" s="7">
        <v>44743</v>
      </c>
      <c r="B800" s="11">
        <v>418.85</v>
      </c>
      <c r="C800">
        <f t="shared" si="34"/>
        <v>418.64166666666671</v>
      </c>
      <c r="F800">
        <f t="shared" si="38"/>
        <v>443.63096606060577</v>
      </c>
      <c r="G800">
        <f t="shared" si="35"/>
        <v>2.0108333333333803</v>
      </c>
      <c r="H800" s="16">
        <f t="shared" si="36"/>
        <v>4.8032326771106082E-3</v>
      </c>
    </row>
    <row r="801" spans="1:8" ht="14.4">
      <c r="A801" s="8">
        <v>44774</v>
      </c>
      <c r="B801" s="12">
        <v>417.15</v>
      </c>
      <c r="C801">
        <f t="shared" si="34"/>
        <v>418.73166666666674</v>
      </c>
      <c r="F801">
        <f t="shared" si="38"/>
        <v>443.63096606060577</v>
      </c>
      <c r="G801">
        <f t="shared" si="35"/>
        <v>1.8883333333334349</v>
      </c>
      <c r="H801" s="16">
        <f t="shared" si="36"/>
        <v>4.5096501737391919E-3</v>
      </c>
    </row>
    <row r="802" spans="1:8" ht="14.4">
      <c r="A802" s="7">
        <v>44805</v>
      </c>
      <c r="B802" s="11">
        <v>415.91</v>
      </c>
      <c r="C802">
        <f t="shared" ref="C802:C814" si="39">SUM(B797:B808)/12</f>
        <v>418.91583333333341</v>
      </c>
      <c r="F802">
        <f t="shared" si="38"/>
        <v>443.63096606060577</v>
      </c>
      <c r="G802">
        <f t="shared" si="35"/>
        <v>1.9766666666668016</v>
      </c>
      <c r="H802" s="16">
        <f t="shared" si="36"/>
        <v>4.7185293784156356E-3</v>
      </c>
    </row>
    <row r="803" spans="1:8" ht="14.4">
      <c r="A803" s="8">
        <v>44835</v>
      </c>
      <c r="B803" s="12">
        <v>415.74</v>
      </c>
      <c r="C803">
        <f t="shared" si="39"/>
        <v>419.1808333333334</v>
      </c>
      <c r="F803">
        <f t="shared" si="38"/>
        <v>443.63096606060577</v>
      </c>
      <c r="G803">
        <f t="shared" si="35"/>
        <v>2.1433333333334303</v>
      </c>
      <c r="H803" s="16">
        <f t="shared" si="36"/>
        <v>5.1131472693768127E-3</v>
      </c>
    </row>
    <row r="804" spans="1:8" ht="14.4">
      <c r="A804" s="7">
        <v>44866</v>
      </c>
      <c r="B804" s="11">
        <v>417.47</v>
      </c>
      <c r="C804">
        <f t="shared" si="39"/>
        <v>419.43583333333339</v>
      </c>
      <c r="F804">
        <f t="shared" si="38"/>
        <v>443.63096606060577</v>
      </c>
      <c r="G804">
        <f t="shared" si="35"/>
        <v>2.2416666666667311</v>
      </c>
      <c r="H804" s="16">
        <f t="shared" si="36"/>
        <v>5.3444805820518377E-3</v>
      </c>
    </row>
    <row r="805" spans="1:8" ht="14.4">
      <c r="A805" s="8">
        <v>44896</v>
      </c>
      <c r="B805" s="12">
        <v>419</v>
      </c>
      <c r="C805">
        <f t="shared" si="39"/>
        <v>419.66249999999997</v>
      </c>
      <c r="F805">
        <f t="shared" si="38"/>
        <v>443.63096606060577</v>
      </c>
      <c r="G805">
        <f t="shared" si="35"/>
        <v>2.3008333333333439</v>
      </c>
      <c r="H805" s="16">
        <f t="shared" si="36"/>
        <v>5.482580248016785E-3</v>
      </c>
    </row>
    <row r="806" spans="1:8" ht="14.4">
      <c r="A806" s="7">
        <v>44927</v>
      </c>
      <c r="B806" s="11">
        <v>419.48</v>
      </c>
      <c r="C806">
        <f t="shared" si="39"/>
        <v>419.9108333333333</v>
      </c>
      <c r="F806">
        <f t="shared" si="38"/>
        <v>443.63096606060577</v>
      </c>
      <c r="G806">
        <f t="shared" si="35"/>
        <v>2.3866666666666561</v>
      </c>
      <c r="H806" s="16">
        <f t="shared" si="36"/>
        <v>5.6837463509117761E-3</v>
      </c>
    </row>
    <row r="807" spans="1:8" ht="14.4">
      <c r="A807" s="8">
        <v>44958</v>
      </c>
      <c r="B807" s="12">
        <v>420.32</v>
      </c>
      <c r="C807">
        <f t="shared" si="39"/>
        <v>420.12166666666667</v>
      </c>
      <c r="F807">
        <f t="shared" si="38"/>
        <v>443.63096606060577</v>
      </c>
      <c r="G807">
        <f t="shared" si="35"/>
        <v>2.3700000000000614</v>
      </c>
      <c r="H807" s="16">
        <f t="shared" si="36"/>
        <v>5.6412229790577997E-3</v>
      </c>
    </row>
    <row r="808" spans="1:8" ht="14.4">
      <c r="A808" s="7">
        <v>44986</v>
      </c>
      <c r="B808" s="11">
        <v>420.97</v>
      </c>
      <c r="C808">
        <f t="shared" si="39"/>
        <v>420.33750000000003</v>
      </c>
      <c r="F808">
        <f t="shared" si="38"/>
        <v>443.63096606060577</v>
      </c>
      <c r="G808">
        <f t="shared" si="35"/>
        <v>2.3650000000001228</v>
      </c>
      <c r="H808" s="16">
        <f t="shared" si="36"/>
        <v>5.6264311416424247E-3</v>
      </c>
    </row>
    <row r="809" spans="1:8" ht="14.4">
      <c r="A809" s="8">
        <v>45017</v>
      </c>
      <c r="B809" s="12">
        <v>423.37</v>
      </c>
      <c r="C809">
        <f t="shared" si="39"/>
        <v>420.59416666666658</v>
      </c>
      <c r="F809">
        <f t="shared" si="38"/>
        <v>443.63096606060577</v>
      </c>
      <c r="G809">
        <f t="shared" si="35"/>
        <v>2.4683333333333053</v>
      </c>
      <c r="H809" s="16">
        <f t="shared" si="36"/>
        <v>5.8686818053031468E-3</v>
      </c>
    </row>
    <row r="810" spans="1:8" ht="14.4">
      <c r="A810" s="7">
        <v>45047</v>
      </c>
      <c r="B810" s="11">
        <v>424.03</v>
      </c>
      <c r="C810">
        <f t="shared" si="39"/>
        <v>420.84333333333331</v>
      </c>
      <c r="F810">
        <f t="shared" si="38"/>
        <v>443.63096606060577</v>
      </c>
      <c r="G810">
        <f t="shared" si="35"/>
        <v>2.5091666666666015</v>
      </c>
      <c r="H810" s="16">
        <f t="shared" si="36"/>
        <v>5.9622345607627577E-3</v>
      </c>
    </row>
    <row r="811" spans="1:8" ht="14.4">
      <c r="A811" s="8">
        <v>45078</v>
      </c>
      <c r="B811" s="12">
        <v>423.66</v>
      </c>
      <c r="C811">
        <f t="shared" si="39"/>
        <v>421.08166666666665</v>
      </c>
      <c r="F811">
        <f t="shared" si="38"/>
        <v>443.63096606060577</v>
      </c>
      <c r="G811">
        <f t="shared" si="35"/>
        <v>2.5533333333332848</v>
      </c>
      <c r="H811" s="16">
        <f t="shared" si="36"/>
        <v>6.0637485206748139E-3</v>
      </c>
    </row>
    <row r="812" spans="1:8" ht="14.4">
      <c r="A812" s="7">
        <v>45108</v>
      </c>
      <c r="B812" s="11">
        <v>421.83</v>
      </c>
      <c r="C812">
        <f t="shared" si="39"/>
        <v>421.35833333333329</v>
      </c>
      <c r="F812">
        <f t="shared" si="38"/>
        <v>443.63096606060577</v>
      </c>
      <c r="G812">
        <f t="shared" si="35"/>
        <v>2.7166666666665833</v>
      </c>
      <c r="H812" s="16">
        <f t="shared" si="36"/>
        <v>6.4474022506573981E-3</v>
      </c>
    </row>
    <row r="813" spans="1:8" ht="14.4">
      <c r="A813" s="8">
        <v>45139</v>
      </c>
      <c r="B813" s="12">
        <v>419.68</v>
      </c>
      <c r="C813">
        <f t="shared" si="39"/>
        <v>421.7166666666667</v>
      </c>
      <c r="F813">
        <f t="shared" si="38"/>
        <v>443.63096606060577</v>
      </c>
      <c r="G813">
        <f t="shared" si="35"/>
        <v>2.9849999999999568</v>
      </c>
      <c r="H813" s="16">
        <f t="shared" si="36"/>
        <v>7.0782120697149504E-3</v>
      </c>
    </row>
    <row r="814" spans="1:8" ht="14.4">
      <c r="A814" s="7">
        <v>45170</v>
      </c>
      <c r="B814" s="11">
        <v>418.5</v>
      </c>
      <c r="C814">
        <f t="shared" si="39"/>
        <v>422.0841666666667</v>
      </c>
      <c r="F814">
        <f t="shared" si="38"/>
        <v>443.63096606060577</v>
      </c>
      <c r="G814">
        <f t="shared" ref="G814" si="40">C814-C802</f>
        <v>3.1683333333332939</v>
      </c>
      <c r="H814" s="16">
        <f t="shared" ref="H814" si="41">G814/C814</f>
        <v>7.5064017642609837E-3</v>
      </c>
    </row>
    <row r="815" spans="1:8" ht="14.4">
      <c r="A815" s="8">
        <v>45200</v>
      </c>
      <c r="B815" s="12">
        <v>418.82</v>
      </c>
      <c r="D815">
        <f>C814+G814/12</f>
        <v>422.34819444444446</v>
      </c>
      <c r="E815">
        <f>C814+G814*C19/100/12</f>
        <v>422.57278417561014</v>
      </c>
      <c r="F815">
        <f>C$24</f>
        <v>443.63096606060577</v>
      </c>
    </row>
    <row r="816" spans="1:8" ht="14.4">
      <c r="A816" s="7">
        <v>45231</v>
      </c>
      <c r="B816" s="11">
        <v>420.46</v>
      </c>
      <c r="D816">
        <f>D815+G$814/12</f>
        <v>422.61222222222221</v>
      </c>
      <c r="E816">
        <f t="shared" ref="E816:E847" si="42">E815+G$814*C$19/100/12</f>
        <v>423.06140168455357</v>
      </c>
      <c r="F816">
        <f t="shared" ref="F816:F879" si="43">C$24</f>
        <v>443.63096606060577</v>
      </c>
    </row>
    <row r="817" spans="1:6" ht="14.4">
      <c r="A817" s="8">
        <v>45261</v>
      </c>
      <c r="B817" s="12">
        <v>421.86</v>
      </c>
      <c r="D817">
        <f t="shared" ref="D817:D880" si="44">D816+G$814/12</f>
        <v>422.87624999999997</v>
      </c>
      <c r="E817">
        <f t="shared" si="42"/>
        <v>423.55001919349701</v>
      </c>
      <c r="F817">
        <f t="shared" si="43"/>
        <v>443.63096606060577</v>
      </c>
    </row>
    <row r="818" spans="1:6" ht="14.4">
      <c r="A818" s="7">
        <v>45292</v>
      </c>
      <c r="B818" s="11">
        <v>422.8</v>
      </c>
      <c r="D818">
        <f t="shared" si="44"/>
        <v>423.14027777777773</v>
      </c>
      <c r="E818">
        <f t="shared" si="42"/>
        <v>424.03863670244044</v>
      </c>
      <c r="F818">
        <f t="shared" si="43"/>
        <v>443.63096606060577</v>
      </c>
    </row>
    <row r="819" spans="1:6" ht="14.4">
      <c r="A819" s="8">
        <v>45323</v>
      </c>
      <c r="B819" s="12">
        <v>424.62</v>
      </c>
      <c r="D819">
        <f t="shared" si="44"/>
        <v>423.40430555555548</v>
      </c>
      <c r="E819">
        <f t="shared" si="42"/>
        <v>424.52725421138388</v>
      </c>
      <c r="F819">
        <f t="shared" si="43"/>
        <v>443.63096606060577</v>
      </c>
    </row>
    <row r="820" spans="1:6" ht="14.4">
      <c r="A820" s="7">
        <v>45352</v>
      </c>
      <c r="B820" s="11">
        <v>425.38</v>
      </c>
      <c r="D820">
        <f t="shared" si="44"/>
        <v>423.66833333333324</v>
      </c>
      <c r="E820">
        <f t="shared" si="42"/>
        <v>425.01587172032731</v>
      </c>
      <c r="F820">
        <f t="shared" si="43"/>
        <v>443.63096606060577</v>
      </c>
    </row>
    <row r="821" spans="1:6">
      <c r="A821" s="8">
        <v>45383</v>
      </c>
      <c r="D821">
        <f t="shared" si="44"/>
        <v>423.93236111111099</v>
      </c>
      <c r="E821">
        <f t="shared" si="42"/>
        <v>425.50448922927075</v>
      </c>
      <c r="F821">
        <f t="shared" si="43"/>
        <v>443.63096606060577</v>
      </c>
    </row>
    <row r="822" spans="1:6">
      <c r="A822" s="7">
        <v>45413</v>
      </c>
      <c r="D822">
        <f>D821+G$814/12</f>
        <v>424.19638888888875</v>
      </c>
      <c r="E822">
        <f t="shared" si="42"/>
        <v>425.99310673821418</v>
      </c>
      <c r="F822">
        <f t="shared" si="43"/>
        <v>443.63096606060577</v>
      </c>
    </row>
    <row r="823" spans="1:6">
      <c r="A823" s="8">
        <v>45444</v>
      </c>
      <c r="D823">
        <f t="shared" si="44"/>
        <v>424.4604166666665</v>
      </c>
      <c r="E823">
        <f t="shared" si="42"/>
        <v>426.48172424715762</v>
      </c>
      <c r="F823">
        <f t="shared" si="43"/>
        <v>443.63096606060577</v>
      </c>
    </row>
    <row r="824" spans="1:6">
      <c r="A824" s="7">
        <v>45474</v>
      </c>
      <c r="D824">
        <f t="shared" si="44"/>
        <v>424.72444444444426</v>
      </c>
      <c r="E824">
        <f t="shared" si="42"/>
        <v>426.97034175610105</v>
      </c>
      <c r="F824">
        <f t="shared" si="43"/>
        <v>443.63096606060577</v>
      </c>
    </row>
    <row r="825" spans="1:6">
      <c r="A825" s="8">
        <v>45505</v>
      </c>
      <c r="D825">
        <f t="shared" si="44"/>
        <v>424.98847222222201</v>
      </c>
      <c r="E825">
        <f t="shared" si="42"/>
        <v>427.45895926504448</v>
      </c>
      <c r="F825">
        <f t="shared" si="43"/>
        <v>443.63096606060577</v>
      </c>
    </row>
    <row r="826" spans="1:6">
      <c r="A826" s="7">
        <v>45536</v>
      </c>
      <c r="D826">
        <f t="shared" si="44"/>
        <v>425.25249999999977</v>
      </c>
      <c r="E826">
        <f t="shared" si="42"/>
        <v>427.94757677398792</v>
      </c>
      <c r="F826">
        <f t="shared" si="43"/>
        <v>443.63096606060577</v>
      </c>
    </row>
    <row r="827" spans="1:6">
      <c r="A827" s="8">
        <v>45566</v>
      </c>
      <c r="D827">
        <f t="shared" si="44"/>
        <v>425.51652777777753</v>
      </c>
      <c r="E827">
        <f t="shared" si="42"/>
        <v>428.43619428293135</v>
      </c>
      <c r="F827">
        <f t="shared" si="43"/>
        <v>443.63096606060577</v>
      </c>
    </row>
    <row r="828" spans="1:6">
      <c r="A828" s="7">
        <v>45597</v>
      </c>
      <c r="D828">
        <f>D827+G$814/12</f>
        <v>425.78055555555528</v>
      </c>
      <c r="E828">
        <f t="shared" si="42"/>
        <v>428.92481179187479</v>
      </c>
      <c r="F828">
        <f t="shared" si="43"/>
        <v>443.63096606060577</v>
      </c>
    </row>
    <row r="829" spans="1:6">
      <c r="A829" s="8">
        <v>45627</v>
      </c>
      <c r="D829">
        <f t="shared" si="44"/>
        <v>426.04458333333304</v>
      </c>
      <c r="E829">
        <f t="shared" si="42"/>
        <v>429.41342930081822</v>
      </c>
      <c r="F829">
        <f t="shared" si="43"/>
        <v>443.63096606060577</v>
      </c>
    </row>
    <row r="830" spans="1:6">
      <c r="A830" s="7">
        <v>45658</v>
      </c>
      <c r="D830">
        <f t="shared" si="44"/>
        <v>426.30861111111079</v>
      </c>
      <c r="E830">
        <f t="shared" si="42"/>
        <v>429.90204680976166</v>
      </c>
      <c r="F830">
        <f t="shared" si="43"/>
        <v>443.63096606060577</v>
      </c>
    </row>
    <row r="831" spans="1:6">
      <c r="A831" s="8">
        <v>45689</v>
      </c>
      <c r="D831">
        <f t="shared" si="44"/>
        <v>426.57263888888855</v>
      </c>
      <c r="E831">
        <f t="shared" si="42"/>
        <v>430.39066431870509</v>
      </c>
      <c r="F831">
        <f t="shared" si="43"/>
        <v>443.63096606060577</v>
      </c>
    </row>
    <row r="832" spans="1:6">
      <c r="A832" s="7">
        <v>45717</v>
      </c>
      <c r="D832">
        <f t="shared" si="44"/>
        <v>426.8366666666663</v>
      </c>
      <c r="E832">
        <f t="shared" si="42"/>
        <v>430.87928182764853</v>
      </c>
      <c r="F832">
        <f t="shared" si="43"/>
        <v>443.63096606060577</v>
      </c>
    </row>
    <row r="833" spans="1:6">
      <c r="A833" s="7">
        <v>45748</v>
      </c>
      <c r="D833">
        <f t="shared" si="44"/>
        <v>427.10069444444406</v>
      </c>
      <c r="E833">
        <f t="shared" si="42"/>
        <v>431.36789933659196</v>
      </c>
      <c r="F833">
        <f t="shared" si="43"/>
        <v>443.63096606060577</v>
      </c>
    </row>
    <row r="834" spans="1:6">
      <c r="A834" s="8">
        <v>45778</v>
      </c>
      <c r="D834">
        <f t="shared" si="44"/>
        <v>427.36472222222181</v>
      </c>
      <c r="E834">
        <f t="shared" si="42"/>
        <v>431.8565168455354</v>
      </c>
      <c r="F834">
        <f t="shared" si="43"/>
        <v>443.63096606060577</v>
      </c>
    </row>
    <row r="835" spans="1:6">
      <c r="A835" s="7">
        <v>45809</v>
      </c>
      <c r="D835">
        <f t="shared" si="44"/>
        <v>427.62874999999957</v>
      </c>
      <c r="E835">
        <f t="shared" si="42"/>
        <v>432.34513435447883</v>
      </c>
      <c r="F835">
        <f t="shared" si="43"/>
        <v>443.63096606060577</v>
      </c>
    </row>
    <row r="836" spans="1:6">
      <c r="A836" s="8">
        <v>45839</v>
      </c>
      <c r="D836">
        <f t="shared" si="44"/>
        <v>427.89277777777733</v>
      </c>
      <c r="E836">
        <f t="shared" si="42"/>
        <v>432.83375186342226</v>
      </c>
      <c r="F836">
        <f t="shared" si="43"/>
        <v>443.63096606060577</v>
      </c>
    </row>
    <row r="837" spans="1:6">
      <c r="A837" s="7">
        <v>45870</v>
      </c>
      <c r="D837">
        <f t="shared" si="44"/>
        <v>428.15680555555508</v>
      </c>
      <c r="E837">
        <f t="shared" si="42"/>
        <v>433.3223693723657</v>
      </c>
      <c r="F837">
        <f t="shared" si="43"/>
        <v>443.63096606060577</v>
      </c>
    </row>
    <row r="838" spans="1:6">
      <c r="A838" s="8">
        <v>45901</v>
      </c>
      <c r="D838">
        <f t="shared" si="44"/>
        <v>428.42083333333284</v>
      </c>
      <c r="E838">
        <f t="shared" si="42"/>
        <v>433.81098688130913</v>
      </c>
      <c r="F838">
        <f t="shared" si="43"/>
        <v>443.63096606060577</v>
      </c>
    </row>
    <row r="839" spans="1:6">
      <c r="A839" s="7">
        <v>45931</v>
      </c>
      <c r="D839">
        <f t="shared" si="44"/>
        <v>428.68486111111059</v>
      </c>
      <c r="E839">
        <f t="shared" si="42"/>
        <v>434.29960439025257</v>
      </c>
      <c r="F839">
        <f t="shared" si="43"/>
        <v>443.63096606060577</v>
      </c>
    </row>
    <row r="840" spans="1:6">
      <c r="A840" s="8">
        <v>45962</v>
      </c>
      <c r="D840">
        <f t="shared" si="44"/>
        <v>428.94888888888835</v>
      </c>
      <c r="E840">
        <f t="shared" si="42"/>
        <v>434.788221899196</v>
      </c>
      <c r="F840">
        <f t="shared" si="43"/>
        <v>443.63096606060577</v>
      </c>
    </row>
    <row r="841" spans="1:6">
      <c r="A841" s="7">
        <v>45992</v>
      </c>
      <c r="D841">
        <f t="shared" si="44"/>
        <v>429.2129166666661</v>
      </c>
      <c r="E841">
        <f t="shared" si="42"/>
        <v>435.27683940813944</v>
      </c>
      <c r="F841">
        <f t="shared" si="43"/>
        <v>443.63096606060577</v>
      </c>
    </row>
    <row r="842" spans="1:6">
      <c r="A842" s="8">
        <v>46023</v>
      </c>
      <c r="D842">
        <f t="shared" si="44"/>
        <v>429.47694444444386</v>
      </c>
      <c r="E842">
        <f t="shared" si="42"/>
        <v>435.76545691708287</v>
      </c>
      <c r="F842">
        <f t="shared" si="43"/>
        <v>443.63096606060577</v>
      </c>
    </row>
    <row r="843" spans="1:6">
      <c r="A843" s="7">
        <v>46054</v>
      </c>
      <c r="D843">
        <f t="shared" si="44"/>
        <v>429.74097222222161</v>
      </c>
      <c r="E843">
        <f t="shared" si="42"/>
        <v>436.25407442602631</v>
      </c>
      <c r="F843">
        <f t="shared" si="43"/>
        <v>443.63096606060577</v>
      </c>
    </row>
    <row r="844" spans="1:6">
      <c r="A844" s="8">
        <v>46082</v>
      </c>
      <c r="D844">
        <f t="shared" si="44"/>
        <v>430.00499999999937</v>
      </c>
      <c r="E844">
        <f t="shared" si="42"/>
        <v>436.74269193496974</v>
      </c>
      <c r="F844">
        <f t="shared" si="43"/>
        <v>443.63096606060577</v>
      </c>
    </row>
    <row r="845" spans="1:6">
      <c r="A845" s="7">
        <v>46113</v>
      </c>
      <c r="D845">
        <f t="shared" si="44"/>
        <v>430.26902777777713</v>
      </c>
      <c r="E845">
        <f t="shared" si="42"/>
        <v>437.23130944391318</v>
      </c>
      <c r="F845">
        <f t="shared" si="43"/>
        <v>443.63096606060577</v>
      </c>
    </row>
    <row r="846" spans="1:6">
      <c r="A846" s="8">
        <v>46143</v>
      </c>
      <c r="D846">
        <f t="shared" si="44"/>
        <v>430.53305555555488</v>
      </c>
      <c r="E846">
        <f t="shared" si="42"/>
        <v>437.71992695285661</v>
      </c>
      <c r="F846">
        <f t="shared" si="43"/>
        <v>443.63096606060577</v>
      </c>
    </row>
    <row r="847" spans="1:6">
      <c r="A847" s="7">
        <v>46174</v>
      </c>
      <c r="D847">
        <f t="shared" si="44"/>
        <v>430.79708333333264</v>
      </c>
      <c r="E847">
        <f t="shared" si="42"/>
        <v>438.20854446180005</v>
      </c>
      <c r="F847">
        <f t="shared" si="43"/>
        <v>443.63096606060577</v>
      </c>
    </row>
    <row r="848" spans="1:6">
      <c r="A848" s="8">
        <v>46204</v>
      </c>
      <c r="D848">
        <f t="shared" si="44"/>
        <v>431.06111111111039</v>
      </c>
      <c r="E848">
        <f t="shared" ref="E848:E879" si="45">E847+G$814*C$19/100/12</f>
        <v>438.69716197074348</v>
      </c>
      <c r="F848">
        <f t="shared" si="43"/>
        <v>443.63096606060577</v>
      </c>
    </row>
    <row r="849" spans="1:6">
      <c r="A849" s="7">
        <v>46235</v>
      </c>
      <c r="D849">
        <f t="shared" si="44"/>
        <v>431.32513888888815</v>
      </c>
      <c r="E849">
        <f t="shared" si="45"/>
        <v>439.18577947968691</v>
      </c>
      <c r="F849">
        <f t="shared" si="43"/>
        <v>443.63096606060577</v>
      </c>
    </row>
    <row r="850" spans="1:6">
      <c r="A850" s="8">
        <v>46266</v>
      </c>
      <c r="D850">
        <f t="shared" si="44"/>
        <v>431.5891666666659</v>
      </c>
      <c r="E850">
        <f t="shared" si="45"/>
        <v>439.67439698863035</v>
      </c>
      <c r="F850">
        <f t="shared" si="43"/>
        <v>443.63096606060577</v>
      </c>
    </row>
    <row r="851" spans="1:6">
      <c r="A851" s="7">
        <v>46296</v>
      </c>
      <c r="D851">
        <f t="shared" si="44"/>
        <v>431.85319444444366</v>
      </c>
      <c r="E851">
        <f t="shared" si="45"/>
        <v>440.16301449757378</v>
      </c>
      <c r="F851">
        <f t="shared" si="43"/>
        <v>443.63096606060577</v>
      </c>
    </row>
    <row r="852" spans="1:6">
      <c r="A852" s="8">
        <v>46327</v>
      </c>
      <c r="D852">
        <f t="shared" si="44"/>
        <v>432.11722222222141</v>
      </c>
      <c r="E852">
        <f t="shared" si="45"/>
        <v>440.65163200651722</v>
      </c>
      <c r="F852">
        <f t="shared" si="43"/>
        <v>443.63096606060577</v>
      </c>
    </row>
    <row r="853" spans="1:6">
      <c r="A853" s="7">
        <v>46357</v>
      </c>
      <c r="D853">
        <f t="shared" si="44"/>
        <v>432.38124999999917</v>
      </c>
      <c r="E853">
        <f t="shared" si="45"/>
        <v>441.14024951546065</v>
      </c>
      <c r="F853">
        <f t="shared" si="43"/>
        <v>443.63096606060577</v>
      </c>
    </row>
    <row r="854" spans="1:6">
      <c r="A854" s="8">
        <v>46388</v>
      </c>
      <c r="D854">
        <f t="shared" si="44"/>
        <v>432.64527777777693</v>
      </c>
      <c r="E854">
        <f t="shared" si="45"/>
        <v>441.62886702440409</v>
      </c>
      <c r="F854">
        <f t="shared" si="43"/>
        <v>443.63096606060577</v>
      </c>
    </row>
    <row r="855" spans="1:6">
      <c r="A855" s="7">
        <v>46419</v>
      </c>
      <c r="D855">
        <f t="shared" si="44"/>
        <v>432.90930555555468</v>
      </c>
      <c r="E855">
        <f t="shared" si="45"/>
        <v>442.11748453334752</v>
      </c>
      <c r="F855">
        <f t="shared" si="43"/>
        <v>443.63096606060577</v>
      </c>
    </row>
    <row r="856" spans="1:6">
      <c r="A856" s="8">
        <v>46447</v>
      </c>
      <c r="D856">
        <f t="shared" si="44"/>
        <v>433.17333333333244</v>
      </c>
      <c r="E856">
        <f t="shared" si="45"/>
        <v>442.60610204229096</v>
      </c>
      <c r="F856">
        <f t="shared" si="43"/>
        <v>443.63096606060577</v>
      </c>
    </row>
    <row r="857" spans="1:6">
      <c r="A857" s="7">
        <v>46478</v>
      </c>
      <c r="D857">
        <f t="shared" si="44"/>
        <v>433.43736111111019</v>
      </c>
      <c r="E857">
        <f t="shared" si="45"/>
        <v>443.09471955123439</v>
      </c>
      <c r="F857">
        <f t="shared" si="43"/>
        <v>443.63096606060577</v>
      </c>
    </row>
    <row r="858" spans="1:6">
      <c r="A858" s="8">
        <v>46508</v>
      </c>
      <c r="D858">
        <f t="shared" si="44"/>
        <v>433.70138888888795</v>
      </c>
      <c r="E858">
        <f t="shared" si="45"/>
        <v>443.58333706017783</v>
      </c>
      <c r="F858">
        <f t="shared" si="43"/>
        <v>443.63096606060577</v>
      </c>
    </row>
    <row r="859" spans="1:6">
      <c r="A859" s="7">
        <v>46539</v>
      </c>
      <c r="D859">
        <f t="shared" si="44"/>
        <v>433.9654166666657</v>
      </c>
      <c r="E859">
        <f t="shared" si="45"/>
        <v>444.07195456912126</v>
      </c>
      <c r="F859">
        <f t="shared" si="43"/>
        <v>443.63096606060577</v>
      </c>
    </row>
    <row r="860" spans="1:6">
      <c r="A860" s="8">
        <v>46569</v>
      </c>
      <c r="D860">
        <f t="shared" si="44"/>
        <v>434.22944444444346</v>
      </c>
      <c r="E860">
        <f t="shared" si="45"/>
        <v>444.56057207806469</v>
      </c>
      <c r="F860">
        <f t="shared" si="43"/>
        <v>443.63096606060577</v>
      </c>
    </row>
    <row r="861" spans="1:6">
      <c r="A861" s="7">
        <v>46600</v>
      </c>
      <c r="D861">
        <f t="shared" si="44"/>
        <v>434.49347222222121</v>
      </c>
      <c r="E861">
        <f t="shared" si="45"/>
        <v>445.04918958700813</v>
      </c>
      <c r="F861">
        <f t="shared" si="43"/>
        <v>443.63096606060577</v>
      </c>
    </row>
    <row r="862" spans="1:6">
      <c r="A862" s="8">
        <v>46631</v>
      </c>
      <c r="D862">
        <f t="shared" si="44"/>
        <v>434.75749999999897</v>
      </c>
      <c r="E862">
        <f t="shared" si="45"/>
        <v>445.53780709595156</v>
      </c>
      <c r="F862">
        <f t="shared" si="43"/>
        <v>443.63096606060577</v>
      </c>
    </row>
    <row r="863" spans="1:6">
      <c r="A863" s="7">
        <v>46661</v>
      </c>
      <c r="D863">
        <f t="shared" si="44"/>
        <v>435.02152777777673</v>
      </c>
      <c r="E863">
        <f t="shared" si="45"/>
        <v>446.026424604895</v>
      </c>
      <c r="F863">
        <f t="shared" si="43"/>
        <v>443.63096606060577</v>
      </c>
    </row>
    <row r="864" spans="1:6">
      <c r="A864" s="8">
        <v>46692</v>
      </c>
      <c r="D864">
        <f t="shared" si="44"/>
        <v>435.28555555555448</v>
      </c>
      <c r="E864">
        <f t="shared" si="45"/>
        <v>446.51504211383843</v>
      </c>
      <c r="F864">
        <f t="shared" si="43"/>
        <v>443.63096606060577</v>
      </c>
    </row>
    <row r="865" spans="1:6">
      <c r="A865" s="7">
        <v>46722</v>
      </c>
      <c r="D865">
        <f t="shared" si="44"/>
        <v>435.54958333333224</v>
      </c>
      <c r="E865">
        <f t="shared" si="45"/>
        <v>447.00365962278187</v>
      </c>
      <c r="F865">
        <f t="shared" si="43"/>
        <v>443.63096606060577</v>
      </c>
    </row>
    <row r="866" spans="1:6">
      <c r="A866" s="8">
        <v>46753</v>
      </c>
      <c r="D866">
        <f t="shared" si="44"/>
        <v>435.81361111110999</v>
      </c>
      <c r="E866">
        <f t="shared" si="45"/>
        <v>447.4922771317253</v>
      </c>
      <c r="F866">
        <f t="shared" si="43"/>
        <v>443.63096606060577</v>
      </c>
    </row>
    <row r="867" spans="1:6">
      <c r="A867" s="7">
        <v>46784</v>
      </c>
      <c r="D867">
        <f t="shared" si="44"/>
        <v>436.07763888888775</v>
      </c>
      <c r="E867">
        <f t="shared" si="45"/>
        <v>447.98089464066874</v>
      </c>
      <c r="F867">
        <f t="shared" si="43"/>
        <v>443.63096606060577</v>
      </c>
    </row>
    <row r="868" spans="1:6">
      <c r="A868" s="8">
        <v>46813</v>
      </c>
      <c r="D868">
        <f t="shared" si="44"/>
        <v>436.3416666666655</v>
      </c>
      <c r="E868">
        <f t="shared" si="45"/>
        <v>448.46951214961217</v>
      </c>
      <c r="F868">
        <f t="shared" si="43"/>
        <v>443.63096606060577</v>
      </c>
    </row>
    <row r="869" spans="1:6">
      <c r="A869" s="7">
        <v>46844</v>
      </c>
      <c r="D869">
        <f t="shared" si="44"/>
        <v>436.60569444444326</v>
      </c>
      <c r="E869">
        <f t="shared" si="45"/>
        <v>448.95812965855561</v>
      </c>
      <c r="F869">
        <f t="shared" si="43"/>
        <v>443.63096606060577</v>
      </c>
    </row>
    <row r="870" spans="1:6">
      <c r="A870" s="8">
        <v>46874</v>
      </c>
      <c r="D870">
        <f t="shared" si="44"/>
        <v>436.86972222222101</v>
      </c>
      <c r="E870">
        <f t="shared" si="45"/>
        <v>449.44674716749904</v>
      </c>
      <c r="F870">
        <f t="shared" si="43"/>
        <v>443.63096606060577</v>
      </c>
    </row>
    <row r="871" spans="1:6">
      <c r="A871" s="7">
        <v>46905</v>
      </c>
      <c r="D871">
        <f t="shared" si="44"/>
        <v>437.13374999999877</v>
      </c>
      <c r="E871">
        <f t="shared" si="45"/>
        <v>449.93536467644248</v>
      </c>
      <c r="F871">
        <f t="shared" si="43"/>
        <v>443.63096606060577</v>
      </c>
    </row>
    <row r="872" spans="1:6">
      <c r="A872" s="8">
        <v>46935</v>
      </c>
      <c r="D872">
        <f t="shared" si="44"/>
        <v>437.39777777777653</v>
      </c>
      <c r="E872">
        <f t="shared" si="45"/>
        <v>450.42398218538591</v>
      </c>
      <c r="F872">
        <f t="shared" si="43"/>
        <v>443.63096606060577</v>
      </c>
    </row>
    <row r="873" spans="1:6">
      <c r="A873" s="7">
        <v>46966</v>
      </c>
      <c r="D873">
        <f t="shared" si="44"/>
        <v>437.66180555555428</v>
      </c>
      <c r="E873">
        <f t="shared" si="45"/>
        <v>450.91259969432934</v>
      </c>
      <c r="F873">
        <f t="shared" si="43"/>
        <v>443.63096606060577</v>
      </c>
    </row>
    <row r="874" spans="1:6">
      <c r="A874" s="8">
        <v>46997</v>
      </c>
      <c r="D874">
        <f t="shared" si="44"/>
        <v>437.92583333333204</v>
      </c>
      <c r="E874">
        <f t="shared" si="45"/>
        <v>451.40121720327278</v>
      </c>
      <c r="F874">
        <f t="shared" si="43"/>
        <v>443.63096606060577</v>
      </c>
    </row>
    <row r="875" spans="1:6">
      <c r="A875" s="7">
        <v>47027</v>
      </c>
      <c r="D875">
        <f t="shared" si="44"/>
        <v>438.18986111110979</v>
      </c>
      <c r="E875">
        <f t="shared" si="45"/>
        <v>451.88983471221621</v>
      </c>
      <c r="F875">
        <f t="shared" si="43"/>
        <v>443.63096606060577</v>
      </c>
    </row>
    <row r="876" spans="1:6">
      <c r="A876" s="8">
        <v>47058</v>
      </c>
      <c r="D876">
        <f t="shared" si="44"/>
        <v>438.45388888888755</v>
      </c>
      <c r="E876">
        <f t="shared" si="45"/>
        <v>452.37845222115965</v>
      </c>
      <c r="F876">
        <f t="shared" si="43"/>
        <v>443.63096606060577</v>
      </c>
    </row>
    <row r="877" spans="1:6">
      <c r="A877" s="7">
        <v>47088</v>
      </c>
      <c r="D877">
        <f t="shared" si="44"/>
        <v>438.7179166666653</v>
      </c>
      <c r="E877">
        <f t="shared" si="45"/>
        <v>452.86706973010308</v>
      </c>
      <c r="F877">
        <f t="shared" si="43"/>
        <v>443.63096606060577</v>
      </c>
    </row>
    <row r="878" spans="1:6">
      <c r="A878" s="8">
        <v>47119</v>
      </c>
      <c r="D878">
        <f t="shared" si="44"/>
        <v>438.98194444444306</v>
      </c>
      <c r="E878">
        <f t="shared" si="45"/>
        <v>453.35568723904652</v>
      </c>
      <c r="F878">
        <f t="shared" si="43"/>
        <v>443.63096606060577</v>
      </c>
    </row>
    <row r="879" spans="1:6">
      <c r="A879" s="7">
        <v>47150</v>
      </c>
      <c r="D879">
        <f t="shared" si="44"/>
        <v>439.24597222222081</v>
      </c>
      <c r="E879">
        <f t="shared" si="45"/>
        <v>453.84430474798995</v>
      </c>
      <c r="F879">
        <f t="shared" si="43"/>
        <v>443.63096606060577</v>
      </c>
    </row>
    <row r="880" spans="1:6">
      <c r="A880" s="8">
        <v>47178</v>
      </c>
      <c r="D880">
        <f t="shared" si="44"/>
        <v>439.50999999999857</v>
      </c>
      <c r="E880">
        <f t="shared" ref="E880:E911" si="46">E879+G$814*C$19/100/12</f>
        <v>454.33292225693339</v>
      </c>
      <c r="F880">
        <f t="shared" ref="F880:F943" si="47">C$24</f>
        <v>443.63096606060577</v>
      </c>
    </row>
    <row r="881" spans="1:6">
      <c r="A881" s="7">
        <v>47209</v>
      </c>
      <c r="D881">
        <f t="shared" ref="D881:D890" si="48">D880+G$814/12</f>
        <v>439.77402777777633</v>
      </c>
      <c r="E881">
        <f t="shared" si="46"/>
        <v>454.82153976587682</v>
      </c>
      <c r="F881">
        <f t="shared" si="47"/>
        <v>443.63096606060577</v>
      </c>
    </row>
    <row r="882" spans="1:6">
      <c r="A882" s="8">
        <v>47239</v>
      </c>
      <c r="D882">
        <f t="shared" si="48"/>
        <v>440.03805555555408</v>
      </c>
      <c r="E882">
        <f t="shared" si="46"/>
        <v>455.31015727482026</v>
      </c>
      <c r="F882">
        <f t="shared" si="47"/>
        <v>443.63096606060577</v>
      </c>
    </row>
    <row r="883" spans="1:6">
      <c r="A883" s="7">
        <v>47270</v>
      </c>
      <c r="D883">
        <f t="shared" si="48"/>
        <v>440.30208333333184</v>
      </c>
      <c r="E883">
        <f t="shared" si="46"/>
        <v>455.79877478376369</v>
      </c>
      <c r="F883">
        <f t="shared" si="47"/>
        <v>443.63096606060577</v>
      </c>
    </row>
    <row r="884" spans="1:6">
      <c r="A884" s="8">
        <v>47300</v>
      </c>
      <c r="D884">
        <f t="shared" si="48"/>
        <v>440.56611111110959</v>
      </c>
      <c r="E884">
        <f t="shared" si="46"/>
        <v>456.28739229270712</v>
      </c>
      <c r="F884">
        <f t="shared" si="47"/>
        <v>443.63096606060577</v>
      </c>
    </row>
    <row r="885" spans="1:6">
      <c r="A885" s="7">
        <v>47331</v>
      </c>
      <c r="D885">
        <f t="shared" si="48"/>
        <v>440.83013888888735</v>
      </c>
      <c r="E885">
        <f t="shared" si="46"/>
        <v>456.77600980165056</v>
      </c>
      <c r="F885">
        <f t="shared" si="47"/>
        <v>443.63096606060577</v>
      </c>
    </row>
    <row r="886" spans="1:6">
      <c r="A886" s="8">
        <v>47362</v>
      </c>
      <c r="D886">
        <f t="shared" si="48"/>
        <v>441.0941666666651</v>
      </c>
      <c r="E886">
        <f t="shared" si="46"/>
        <v>457.26462731059399</v>
      </c>
      <c r="F886">
        <f t="shared" si="47"/>
        <v>443.63096606060577</v>
      </c>
    </row>
    <row r="887" spans="1:6">
      <c r="A887" s="7">
        <v>47392</v>
      </c>
      <c r="D887">
        <f t="shared" si="48"/>
        <v>441.35819444444286</v>
      </c>
      <c r="E887">
        <f t="shared" si="46"/>
        <v>457.75324481953743</v>
      </c>
      <c r="F887">
        <f t="shared" si="47"/>
        <v>443.63096606060577</v>
      </c>
    </row>
    <row r="888" spans="1:6">
      <c r="A888" s="8">
        <v>47423</v>
      </c>
      <c r="D888">
        <f t="shared" si="48"/>
        <v>441.62222222222061</v>
      </c>
      <c r="E888">
        <f t="shared" si="46"/>
        <v>458.24186232848086</v>
      </c>
      <c r="F888">
        <f t="shared" si="47"/>
        <v>443.63096606060577</v>
      </c>
    </row>
    <row r="889" spans="1:6">
      <c r="A889" s="7">
        <v>47453</v>
      </c>
      <c r="D889">
        <f t="shared" si="48"/>
        <v>441.88624999999837</v>
      </c>
      <c r="E889">
        <f t="shared" si="46"/>
        <v>458.7304798374243</v>
      </c>
      <c r="F889">
        <f t="shared" si="47"/>
        <v>443.63096606060577</v>
      </c>
    </row>
    <row r="890" spans="1:6">
      <c r="A890" s="8">
        <v>47484</v>
      </c>
      <c r="D890">
        <f t="shared" si="48"/>
        <v>442.15027777777613</v>
      </c>
      <c r="E890">
        <f t="shared" si="46"/>
        <v>459.21909734636773</v>
      </c>
      <c r="F890">
        <f t="shared" si="47"/>
        <v>443.63096606060577</v>
      </c>
    </row>
    <row r="891" spans="1:6">
      <c r="A891" s="7">
        <v>47515</v>
      </c>
      <c r="D891">
        <f t="shared" ref="D891:D950" si="49">D890+G$814/12</f>
        <v>442.41430555555388</v>
      </c>
      <c r="E891">
        <f t="shared" si="46"/>
        <v>459.70771485531117</v>
      </c>
      <c r="F891">
        <f t="shared" si="47"/>
        <v>443.63096606060577</v>
      </c>
    </row>
    <row r="892" spans="1:6">
      <c r="A892" s="8">
        <v>47543</v>
      </c>
      <c r="D892">
        <f t="shared" si="49"/>
        <v>442.67833333333164</v>
      </c>
      <c r="E892">
        <f t="shared" si="46"/>
        <v>460.1963323642546</v>
      </c>
      <c r="F892">
        <f t="shared" si="47"/>
        <v>443.63096606060577</v>
      </c>
    </row>
    <row r="893" spans="1:6">
      <c r="A893" s="7">
        <v>47574</v>
      </c>
      <c r="D893">
        <f t="shared" si="49"/>
        <v>442.94236111110939</v>
      </c>
      <c r="E893">
        <f t="shared" si="46"/>
        <v>460.68494987319804</v>
      </c>
      <c r="F893">
        <f t="shared" si="47"/>
        <v>443.63096606060577</v>
      </c>
    </row>
    <row r="894" spans="1:6">
      <c r="A894" s="8">
        <v>47604</v>
      </c>
      <c r="D894">
        <f t="shared" si="49"/>
        <v>443.20638888888715</v>
      </c>
      <c r="E894">
        <f t="shared" si="46"/>
        <v>461.17356738214147</v>
      </c>
      <c r="F894">
        <f t="shared" si="47"/>
        <v>443.63096606060577</v>
      </c>
    </row>
    <row r="895" spans="1:6">
      <c r="A895" s="7">
        <v>47635</v>
      </c>
      <c r="D895">
        <f t="shared" si="49"/>
        <v>443.4704166666649</v>
      </c>
      <c r="E895">
        <f t="shared" si="46"/>
        <v>461.66218489108491</v>
      </c>
      <c r="F895">
        <f t="shared" si="47"/>
        <v>443.63096606060577</v>
      </c>
    </row>
    <row r="896" spans="1:6">
      <c r="A896" s="8">
        <v>47665</v>
      </c>
      <c r="D896">
        <f t="shared" si="49"/>
        <v>443.73444444444266</v>
      </c>
      <c r="E896">
        <f t="shared" si="46"/>
        <v>462.15080240002834</v>
      </c>
      <c r="F896">
        <f t="shared" si="47"/>
        <v>443.63096606060577</v>
      </c>
    </row>
    <row r="897" spans="1:6">
      <c r="A897" s="7">
        <v>47696</v>
      </c>
      <c r="D897">
        <f t="shared" si="49"/>
        <v>443.99847222222041</v>
      </c>
      <c r="E897">
        <f t="shared" si="46"/>
        <v>462.63941990897177</v>
      </c>
      <c r="F897">
        <f t="shared" si="47"/>
        <v>443.63096606060577</v>
      </c>
    </row>
    <row r="898" spans="1:6">
      <c r="A898" s="8">
        <v>47727</v>
      </c>
      <c r="D898">
        <f t="shared" si="49"/>
        <v>444.26249999999817</v>
      </c>
      <c r="E898">
        <f t="shared" si="46"/>
        <v>463.12803741791521</v>
      </c>
      <c r="F898">
        <f t="shared" si="47"/>
        <v>443.63096606060577</v>
      </c>
    </row>
    <row r="899" spans="1:6">
      <c r="A899" s="7">
        <v>47757</v>
      </c>
      <c r="D899">
        <f t="shared" si="49"/>
        <v>444.52652777777593</v>
      </c>
      <c r="E899">
        <f t="shared" si="46"/>
        <v>463.61665492685864</v>
      </c>
      <c r="F899">
        <f t="shared" si="47"/>
        <v>443.63096606060577</v>
      </c>
    </row>
    <row r="900" spans="1:6">
      <c r="A900" s="8">
        <v>47788</v>
      </c>
      <c r="D900">
        <f t="shared" si="49"/>
        <v>444.79055555555368</v>
      </c>
      <c r="E900">
        <f t="shared" si="46"/>
        <v>464.10527243580208</v>
      </c>
      <c r="F900">
        <f t="shared" si="47"/>
        <v>443.63096606060577</v>
      </c>
    </row>
    <row r="901" spans="1:6">
      <c r="A901" s="7">
        <v>47818</v>
      </c>
      <c r="D901">
        <f t="shared" si="49"/>
        <v>445.05458333333144</v>
      </c>
      <c r="E901">
        <f t="shared" si="46"/>
        <v>464.59388994474551</v>
      </c>
      <c r="F901">
        <f t="shared" si="47"/>
        <v>443.63096606060577</v>
      </c>
    </row>
    <row r="902" spans="1:6">
      <c r="A902" s="8">
        <v>47849</v>
      </c>
      <c r="D902">
        <f t="shared" si="49"/>
        <v>445.31861111110919</v>
      </c>
      <c r="E902">
        <f t="shared" si="46"/>
        <v>465.08250745368895</v>
      </c>
      <c r="F902">
        <f t="shared" si="47"/>
        <v>443.63096606060577</v>
      </c>
    </row>
    <row r="903" spans="1:6">
      <c r="A903" s="7">
        <v>47880</v>
      </c>
      <c r="D903">
        <f t="shared" si="49"/>
        <v>445.58263888888695</v>
      </c>
      <c r="E903">
        <f t="shared" si="46"/>
        <v>465.57112496263238</v>
      </c>
      <c r="F903">
        <f t="shared" si="47"/>
        <v>443.63096606060577</v>
      </c>
    </row>
    <row r="904" spans="1:6">
      <c r="A904" s="8">
        <v>47908</v>
      </c>
      <c r="D904">
        <f t="shared" si="49"/>
        <v>445.8466666666647</v>
      </c>
      <c r="E904">
        <f t="shared" si="46"/>
        <v>466.05974247157582</v>
      </c>
      <c r="F904">
        <f t="shared" si="47"/>
        <v>443.63096606060577</v>
      </c>
    </row>
    <row r="905" spans="1:6">
      <c r="A905" s="7">
        <v>47939</v>
      </c>
      <c r="D905">
        <f t="shared" si="49"/>
        <v>446.11069444444246</v>
      </c>
      <c r="E905">
        <f t="shared" si="46"/>
        <v>466.54835998051925</v>
      </c>
      <c r="F905">
        <f t="shared" si="47"/>
        <v>443.63096606060577</v>
      </c>
    </row>
    <row r="906" spans="1:6">
      <c r="A906" s="8">
        <v>47969</v>
      </c>
      <c r="D906">
        <f t="shared" si="49"/>
        <v>446.37472222222021</v>
      </c>
      <c r="E906">
        <f t="shared" si="46"/>
        <v>467.03697748946269</v>
      </c>
      <c r="F906">
        <f t="shared" si="47"/>
        <v>443.63096606060577</v>
      </c>
    </row>
    <row r="907" spans="1:6">
      <c r="A907" s="7">
        <v>48000</v>
      </c>
      <c r="D907">
        <f t="shared" si="49"/>
        <v>446.63874999999797</v>
      </c>
      <c r="E907">
        <f t="shared" si="46"/>
        <v>467.52559499840612</v>
      </c>
      <c r="F907">
        <f t="shared" si="47"/>
        <v>443.63096606060577</v>
      </c>
    </row>
    <row r="908" spans="1:6">
      <c r="A908" s="8">
        <v>48030</v>
      </c>
      <c r="D908">
        <f t="shared" si="49"/>
        <v>446.90277777777573</v>
      </c>
      <c r="E908">
        <f t="shared" si="46"/>
        <v>468.01421250734955</v>
      </c>
      <c r="F908">
        <f t="shared" si="47"/>
        <v>443.63096606060577</v>
      </c>
    </row>
    <row r="909" spans="1:6">
      <c r="A909" s="7">
        <v>48061</v>
      </c>
      <c r="D909">
        <f t="shared" si="49"/>
        <v>447.16680555555348</v>
      </c>
      <c r="E909">
        <f t="shared" si="46"/>
        <v>468.50283001629299</v>
      </c>
      <c r="F909">
        <f t="shared" si="47"/>
        <v>443.63096606060577</v>
      </c>
    </row>
    <row r="910" spans="1:6">
      <c r="A910" s="8">
        <v>48092</v>
      </c>
      <c r="D910">
        <f t="shared" si="49"/>
        <v>447.43083333333124</v>
      </c>
      <c r="E910">
        <f t="shared" si="46"/>
        <v>468.99144752523642</v>
      </c>
      <c r="F910">
        <f t="shared" si="47"/>
        <v>443.63096606060577</v>
      </c>
    </row>
    <row r="911" spans="1:6">
      <c r="A911" s="7">
        <v>48122</v>
      </c>
      <c r="D911">
        <f t="shared" si="49"/>
        <v>447.69486111110899</v>
      </c>
      <c r="E911">
        <f t="shared" si="46"/>
        <v>469.48006503417986</v>
      </c>
      <c r="F911">
        <f t="shared" si="47"/>
        <v>443.63096606060577</v>
      </c>
    </row>
    <row r="912" spans="1:6">
      <c r="A912" s="8">
        <v>48153</v>
      </c>
      <c r="D912">
        <f t="shared" si="49"/>
        <v>447.95888888888675</v>
      </c>
      <c r="E912">
        <f t="shared" ref="E912:E943" si="50">E911+G$814*C$19/100/12</f>
        <v>469.96868254312329</v>
      </c>
      <c r="F912">
        <f t="shared" si="47"/>
        <v>443.63096606060577</v>
      </c>
    </row>
    <row r="913" spans="1:6">
      <c r="A913" s="7">
        <v>48183</v>
      </c>
      <c r="D913">
        <f t="shared" si="49"/>
        <v>448.2229166666645</v>
      </c>
      <c r="E913">
        <f t="shared" si="50"/>
        <v>470.45730005206673</v>
      </c>
      <c r="F913">
        <f t="shared" si="47"/>
        <v>443.63096606060577</v>
      </c>
    </row>
    <row r="914" spans="1:6">
      <c r="A914" s="8">
        <v>48214</v>
      </c>
      <c r="D914">
        <f t="shared" si="49"/>
        <v>448.48694444444226</v>
      </c>
      <c r="E914">
        <f t="shared" si="50"/>
        <v>470.94591756101016</v>
      </c>
      <c r="F914">
        <f t="shared" si="47"/>
        <v>443.63096606060577</v>
      </c>
    </row>
    <row r="915" spans="1:6">
      <c r="A915" s="7">
        <v>48245</v>
      </c>
      <c r="D915">
        <f t="shared" si="49"/>
        <v>448.75097222222001</v>
      </c>
      <c r="E915">
        <f t="shared" si="50"/>
        <v>471.4345350699536</v>
      </c>
      <c r="F915">
        <f t="shared" si="47"/>
        <v>443.63096606060577</v>
      </c>
    </row>
    <row r="916" spans="1:6">
      <c r="A916" s="8">
        <v>48274</v>
      </c>
      <c r="D916">
        <f t="shared" si="49"/>
        <v>449.01499999999777</v>
      </c>
      <c r="E916">
        <f t="shared" si="50"/>
        <v>471.92315257889703</v>
      </c>
      <c r="F916">
        <f t="shared" si="47"/>
        <v>443.63096606060577</v>
      </c>
    </row>
    <row r="917" spans="1:6">
      <c r="A917" s="7">
        <v>48305</v>
      </c>
      <c r="D917">
        <f t="shared" si="49"/>
        <v>449.27902777777553</v>
      </c>
      <c r="E917">
        <f t="shared" si="50"/>
        <v>472.41177008784047</v>
      </c>
      <c r="F917">
        <f t="shared" si="47"/>
        <v>443.63096606060577</v>
      </c>
    </row>
    <row r="918" spans="1:6">
      <c r="A918" s="8">
        <v>48335</v>
      </c>
      <c r="D918">
        <f t="shared" si="49"/>
        <v>449.54305555555328</v>
      </c>
      <c r="E918">
        <f t="shared" si="50"/>
        <v>472.9003875967839</v>
      </c>
      <c r="F918">
        <f t="shared" si="47"/>
        <v>443.63096606060577</v>
      </c>
    </row>
    <row r="919" spans="1:6">
      <c r="A919" s="7">
        <v>48366</v>
      </c>
      <c r="D919">
        <f t="shared" si="49"/>
        <v>449.80708333333104</v>
      </c>
      <c r="E919">
        <f t="shared" si="50"/>
        <v>473.38900510572734</v>
      </c>
      <c r="F919">
        <f t="shared" si="47"/>
        <v>443.63096606060577</v>
      </c>
    </row>
    <row r="920" spans="1:6">
      <c r="A920" s="8">
        <v>48396</v>
      </c>
      <c r="D920">
        <f t="shared" si="49"/>
        <v>450.07111111110879</v>
      </c>
      <c r="E920">
        <f t="shared" si="50"/>
        <v>473.87762261467077</v>
      </c>
      <c r="F920">
        <f t="shared" si="47"/>
        <v>443.63096606060577</v>
      </c>
    </row>
    <row r="921" spans="1:6">
      <c r="A921" s="7">
        <v>48427</v>
      </c>
      <c r="D921">
        <f t="shared" si="49"/>
        <v>450.33513888888655</v>
      </c>
      <c r="E921">
        <f t="shared" si="50"/>
        <v>474.3662401236142</v>
      </c>
      <c r="F921">
        <f t="shared" si="47"/>
        <v>443.63096606060577</v>
      </c>
    </row>
    <row r="922" spans="1:6">
      <c r="A922" s="8">
        <v>48458</v>
      </c>
      <c r="D922">
        <f t="shared" si="49"/>
        <v>450.5991666666643</v>
      </c>
      <c r="E922">
        <f t="shared" si="50"/>
        <v>474.85485763255764</v>
      </c>
      <c r="F922">
        <f t="shared" si="47"/>
        <v>443.63096606060577</v>
      </c>
    </row>
    <row r="923" spans="1:6">
      <c r="A923" s="7">
        <v>48488</v>
      </c>
      <c r="D923">
        <f t="shared" si="49"/>
        <v>450.86319444444206</v>
      </c>
      <c r="E923">
        <f t="shared" si="50"/>
        <v>475.34347514150107</v>
      </c>
      <c r="F923">
        <f t="shared" si="47"/>
        <v>443.63096606060577</v>
      </c>
    </row>
    <row r="924" spans="1:6">
      <c r="A924" s="8">
        <v>48519</v>
      </c>
      <c r="D924">
        <f t="shared" si="49"/>
        <v>451.12722222221981</v>
      </c>
      <c r="E924">
        <f t="shared" si="50"/>
        <v>475.83209265044451</v>
      </c>
      <c r="F924">
        <f t="shared" si="47"/>
        <v>443.63096606060577</v>
      </c>
    </row>
    <row r="925" spans="1:6">
      <c r="A925" s="7">
        <v>48549</v>
      </c>
      <c r="D925">
        <f t="shared" si="49"/>
        <v>451.39124999999757</v>
      </c>
      <c r="E925">
        <f t="shared" si="50"/>
        <v>476.32071015938794</v>
      </c>
      <c r="F925">
        <f t="shared" si="47"/>
        <v>443.63096606060577</v>
      </c>
    </row>
    <row r="926" spans="1:6">
      <c r="A926" s="8">
        <v>48580</v>
      </c>
      <c r="D926">
        <f t="shared" si="49"/>
        <v>451.65527777777532</v>
      </c>
      <c r="E926">
        <f t="shared" si="50"/>
        <v>476.80932766833138</v>
      </c>
      <c r="F926">
        <f t="shared" si="47"/>
        <v>443.63096606060577</v>
      </c>
    </row>
    <row r="927" spans="1:6">
      <c r="A927" s="7">
        <v>48611</v>
      </c>
      <c r="D927">
        <f t="shared" si="49"/>
        <v>451.91930555555308</v>
      </c>
      <c r="E927">
        <f t="shared" si="50"/>
        <v>477.29794517727481</v>
      </c>
      <c r="F927">
        <f t="shared" si="47"/>
        <v>443.63096606060577</v>
      </c>
    </row>
    <row r="928" spans="1:6">
      <c r="A928" s="8">
        <v>48639</v>
      </c>
      <c r="D928">
        <f t="shared" si="49"/>
        <v>452.18333333333084</v>
      </c>
      <c r="E928">
        <f t="shared" si="50"/>
        <v>477.78656268621825</v>
      </c>
      <c r="F928">
        <f t="shared" si="47"/>
        <v>443.63096606060577</v>
      </c>
    </row>
    <row r="929" spans="1:6">
      <c r="A929" s="7">
        <v>48670</v>
      </c>
      <c r="D929">
        <f t="shared" si="49"/>
        <v>452.44736111110859</v>
      </c>
      <c r="E929">
        <f t="shared" si="50"/>
        <v>478.27518019516168</v>
      </c>
      <c r="F929">
        <f t="shared" si="47"/>
        <v>443.63096606060577</v>
      </c>
    </row>
    <row r="930" spans="1:6">
      <c r="A930" s="8">
        <v>48700</v>
      </c>
      <c r="D930">
        <f t="shared" si="49"/>
        <v>452.71138888888635</v>
      </c>
      <c r="E930">
        <f t="shared" si="50"/>
        <v>478.76379770410512</v>
      </c>
      <c r="F930">
        <f t="shared" si="47"/>
        <v>443.63096606060577</v>
      </c>
    </row>
    <row r="931" spans="1:6">
      <c r="A931" s="7">
        <v>48731</v>
      </c>
      <c r="D931">
        <f t="shared" si="49"/>
        <v>452.9754166666641</v>
      </c>
      <c r="E931">
        <f t="shared" si="50"/>
        <v>479.25241521304855</v>
      </c>
      <c r="F931">
        <f t="shared" si="47"/>
        <v>443.63096606060577</v>
      </c>
    </row>
    <row r="932" spans="1:6">
      <c r="A932" s="8">
        <v>48761</v>
      </c>
      <c r="D932">
        <f t="shared" si="49"/>
        <v>453.23944444444186</v>
      </c>
      <c r="E932">
        <f t="shared" si="50"/>
        <v>479.74103272199198</v>
      </c>
      <c r="F932">
        <f t="shared" si="47"/>
        <v>443.63096606060577</v>
      </c>
    </row>
    <row r="933" spans="1:6">
      <c r="A933" s="7">
        <v>48792</v>
      </c>
      <c r="D933">
        <f t="shared" si="49"/>
        <v>453.50347222221961</v>
      </c>
      <c r="E933">
        <f t="shared" si="50"/>
        <v>480.22965023093542</v>
      </c>
      <c r="F933">
        <f t="shared" si="47"/>
        <v>443.63096606060577</v>
      </c>
    </row>
    <row r="934" spans="1:6">
      <c r="A934" s="8">
        <v>48823</v>
      </c>
      <c r="D934">
        <f t="shared" si="49"/>
        <v>453.76749999999737</v>
      </c>
      <c r="E934">
        <f t="shared" si="50"/>
        <v>480.71826773987885</v>
      </c>
      <c r="F934">
        <f t="shared" si="47"/>
        <v>443.63096606060577</v>
      </c>
    </row>
    <row r="935" spans="1:6">
      <c r="A935" s="7">
        <v>48853</v>
      </c>
      <c r="D935">
        <f t="shared" si="49"/>
        <v>454.03152777777512</v>
      </c>
      <c r="E935">
        <f t="shared" si="50"/>
        <v>481.20688524882229</v>
      </c>
      <c r="F935">
        <f t="shared" si="47"/>
        <v>443.63096606060577</v>
      </c>
    </row>
    <row r="936" spans="1:6">
      <c r="A936" s="8">
        <v>48884</v>
      </c>
      <c r="D936">
        <f t="shared" si="49"/>
        <v>454.29555555555288</v>
      </c>
      <c r="E936">
        <f t="shared" si="50"/>
        <v>481.69550275776572</v>
      </c>
      <c r="F936">
        <f t="shared" si="47"/>
        <v>443.63096606060577</v>
      </c>
    </row>
    <row r="937" spans="1:6">
      <c r="A937" s="7">
        <v>48914</v>
      </c>
      <c r="D937">
        <f t="shared" si="49"/>
        <v>454.55958333333064</v>
      </c>
      <c r="E937">
        <f t="shared" si="50"/>
        <v>482.18412026670916</v>
      </c>
      <c r="F937">
        <f t="shared" si="47"/>
        <v>443.63096606060577</v>
      </c>
    </row>
    <row r="938" spans="1:6">
      <c r="A938" s="8">
        <v>48945</v>
      </c>
      <c r="D938">
        <f t="shared" si="49"/>
        <v>454.82361111110839</v>
      </c>
      <c r="E938">
        <f t="shared" si="50"/>
        <v>482.67273777565259</v>
      </c>
      <c r="F938">
        <f t="shared" si="47"/>
        <v>443.63096606060577</v>
      </c>
    </row>
    <row r="939" spans="1:6">
      <c r="A939" s="7">
        <v>48976</v>
      </c>
      <c r="D939">
        <f t="shared" si="49"/>
        <v>455.08763888888615</v>
      </c>
      <c r="E939">
        <f t="shared" si="50"/>
        <v>483.16135528459603</v>
      </c>
      <c r="F939">
        <f t="shared" si="47"/>
        <v>443.63096606060577</v>
      </c>
    </row>
    <row r="940" spans="1:6">
      <c r="A940" s="8">
        <v>49004</v>
      </c>
      <c r="D940">
        <f t="shared" si="49"/>
        <v>455.3516666666639</v>
      </c>
      <c r="E940">
        <f t="shared" si="50"/>
        <v>483.64997279353946</v>
      </c>
      <c r="F940">
        <f t="shared" si="47"/>
        <v>443.63096606060577</v>
      </c>
    </row>
    <row r="941" spans="1:6">
      <c r="A941" s="7">
        <v>49035</v>
      </c>
      <c r="D941">
        <f t="shared" si="49"/>
        <v>455.61569444444166</v>
      </c>
      <c r="E941">
        <f t="shared" si="50"/>
        <v>484.1385903024829</v>
      </c>
      <c r="F941">
        <f t="shared" si="47"/>
        <v>443.63096606060577</v>
      </c>
    </row>
    <row r="942" spans="1:6">
      <c r="A942" s="8">
        <v>49065</v>
      </c>
      <c r="D942">
        <f t="shared" si="49"/>
        <v>455.87972222221941</v>
      </c>
      <c r="E942">
        <f t="shared" si="50"/>
        <v>484.62720781142633</v>
      </c>
      <c r="F942">
        <f t="shared" si="47"/>
        <v>443.63096606060577</v>
      </c>
    </row>
    <row r="943" spans="1:6">
      <c r="A943" s="7">
        <v>49096</v>
      </c>
      <c r="D943">
        <f t="shared" si="49"/>
        <v>456.14374999999717</v>
      </c>
      <c r="E943">
        <f t="shared" si="50"/>
        <v>485.11582532036977</v>
      </c>
      <c r="F943">
        <f t="shared" si="47"/>
        <v>443.63096606060577</v>
      </c>
    </row>
    <row r="944" spans="1:6">
      <c r="A944" s="8">
        <v>49126</v>
      </c>
      <c r="D944">
        <f t="shared" si="49"/>
        <v>456.40777777777492</v>
      </c>
      <c r="E944">
        <f t="shared" ref="E944:E950" si="51">E943+G$814*C$19/100/12</f>
        <v>485.6044428293132</v>
      </c>
      <c r="F944">
        <f t="shared" ref="F944:F950" si="52">C$24</f>
        <v>443.63096606060577</v>
      </c>
    </row>
    <row r="945" spans="1:7">
      <c r="A945" s="7">
        <v>49157</v>
      </c>
      <c r="D945">
        <f t="shared" si="49"/>
        <v>456.67180555555268</v>
      </c>
      <c r="E945">
        <f t="shared" si="51"/>
        <v>486.09306033825663</v>
      </c>
      <c r="F945">
        <f t="shared" si="52"/>
        <v>443.63096606060577</v>
      </c>
    </row>
    <row r="946" spans="1:7">
      <c r="A946" s="8">
        <v>49188</v>
      </c>
      <c r="D946">
        <f t="shared" si="49"/>
        <v>456.93583333333044</v>
      </c>
      <c r="E946">
        <f t="shared" si="51"/>
        <v>486.58167784720007</v>
      </c>
      <c r="F946">
        <f t="shared" si="52"/>
        <v>443.63096606060577</v>
      </c>
    </row>
    <row r="947" spans="1:7">
      <c r="A947" s="7">
        <v>49218</v>
      </c>
      <c r="D947">
        <f t="shared" si="49"/>
        <v>457.19986111110819</v>
      </c>
      <c r="E947">
        <f t="shared" si="51"/>
        <v>487.0702953561435</v>
      </c>
      <c r="F947">
        <f t="shared" si="52"/>
        <v>443.63096606060577</v>
      </c>
    </row>
    <row r="948" spans="1:7">
      <c r="A948" s="8">
        <v>49249</v>
      </c>
      <c r="D948">
        <f t="shared" si="49"/>
        <v>457.46388888888595</v>
      </c>
      <c r="E948">
        <f t="shared" si="51"/>
        <v>487.55891286508694</v>
      </c>
      <c r="F948">
        <f t="shared" si="52"/>
        <v>443.63096606060577</v>
      </c>
    </row>
    <row r="949" spans="1:7">
      <c r="A949" s="7">
        <v>49279</v>
      </c>
      <c r="D949">
        <f t="shared" si="49"/>
        <v>457.7279166666637</v>
      </c>
      <c r="E949">
        <f t="shared" si="51"/>
        <v>488.04753037403037</v>
      </c>
      <c r="F949">
        <f t="shared" si="52"/>
        <v>443.63096606060577</v>
      </c>
    </row>
    <row r="950" spans="1:7">
      <c r="A950" s="8">
        <v>49310</v>
      </c>
      <c r="D950">
        <f t="shared" si="49"/>
        <v>457.99194444444146</v>
      </c>
      <c r="E950">
        <f t="shared" si="51"/>
        <v>488.53614788297381</v>
      </c>
      <c r="F950">
        <f t="shared" si="52"/>
        <v>443.63096606060577</v>
      </c>
      <c r="G950" s="21"/>
    </row>
    <row r="951" spans="1:7">
      <c r="A951" s="7">
        <v>49341</v>
      </c>
      <c r="D951">
        <f t="shared" ref="D951:D961" si="53">D950+G$814/12</f>
        <v>458.25597222221921</v>
      </c>
      <c r="E951">
        <f t="shared" ref="E951:E961" si="54">E950+G$814*C$19/100/12</f>
        <v>489.02476539191724</v>
      </c>
      <c r="F951">
        <f t="shared" ref="F951:F961" si="55">C$24</f>
        <v>443.63096606060577</v>
      </c>
    </row>
    <row r="952" spans="1:7">
      <c r="A952" s="8">
        <v>49369</v>
      </c>
      <c r="D952">
        <f t="shared" si="53"/>
        <v>458.51999999999697</v>
      </c>
      <c r="E952">
        <f t="shared" si="54"/>
        <v>489.51338290086068</v>
      </c>
      <c r="F952">
        <f t="shared" si="55"/>
        <v>443.63096606060577</v>
      </c>
    </row>
    <row r="953" spans="1:7">
      <c r="A953" s="7">
        <v>49400</v>
      </c>
      <c r="D953">
        <f t="shared" si="53"/>
        <v>458.78402777777472</v>
      </c>
      <c r="E953">
        <f t="shared" si="54"/>
        <v>490.00200040980411</v>
      </c>
      <c r="F953">
        <f t="shared" si="55"/>
        <v>443.63096606060577</v>
      </c>
    </row>
    <row r="954" spans="1:7">
      <c r="A954" s="8">
        <v>49430</v>
      </c>
      <c r="D954">
        <f t="shared" si="53"/>
        <v>459.04805555555248</v>
      </c>
      <c r="E954">
        <f t="shared" si="54"/>
        <v>490.49061791874755</v>
      </c>
      <c r="F954">
        <f t="shared" si="55"/>
        <v>443.63096606060577</v>
      </c>
    </row>
    <row r="955" spans="1:7">
      <c r="A955" s="7">
        <v>49461</v>
      </c>
      <c r="D955">
        <f t="shared" si="53"/>
        <v>459.31208333333024</v>
      </c>
      <c r="E955">
        <f t="shared" si="54"/>
        <v>490.97923542769098</v>
      </c>
      <c r="F955">
        <f t="shared" si="55"/>
        <v>443.63096606060577</v>
      </c>
    </row>
    <row r="956" spans="1:7">
      <c r="A956" s="8">
        <v>49491</v>
      </c>
      <c r="D956">
        <f t="shared" si="53"/>
        <v>459.57611111110799</v>
      </c>
      <c r="E956">
        <f t="shared" si="54"/>
        <v>491.46785293663442</v>
      </c>
      <c r="F956">
        <f t="shared" si="55"/>
        <v>443.63096606060577</v>
      </c>
    </row>
    <row r="957" spans="1:7">
      <c r="A957" s="7">
        <v>49522</v>
      </c>
      <c r="D957">
        <f t="shared" si="53"/>
        <v>459.84013888888575</v>
      </c>
      <c r="E957">
        <f t="shared" si="54"/>
        <v>491.95647044557785</v>
      </c>
      <c r="F957">
        <f t="shared" si="55"/>
        <v>443.63096606060577</v>
      </c>
    </row>
    <row r="958" spans="1:7">
      <c r="A958" s="8">
        <v>49553</v>
      </c>
      <c r="D958">
        <f t="shared" si="53"/>
        <v>460.1041666666635</v>
      </c>
      <c r="E958">
        <f t="shared" si="54"/>
        <v>492.44508795452128</v>
      </c>
      <c r="F958">
        <f t="shared" si="55"/>
        <v>443.63096606060577</v>
      </c>
    </row>
    <row r="959" spans="1:7">
      <c r="A959" s="7">
        <v>49583</v>
      </c>
      <c r="D959">
        <f t="shared" si="53"/>
        <v>460.36819444444126</v>
      </c>
      <c r="E959">
        <f t="shared" si="54"/>
        <v>492.93370546346472</v>
      </c>
      <c r="F959">
        <f t="shared" si="55"/>
        <v>443.63096606060577</v>
      </c>
    </row>
    <row r="960" spans="1:7">
      <c r="A960" s="7">
        <v>49614</v>
      </c>
      <c r="D960">
        <f t="shared" si="53"/>
        <v>460.63222222221901</v>
      </c>
      <c r="E960">
        <f t="shared" si="54"/>
        <v>493.42232297240815</v>
      </c>
      <c r="F960">
        <f t="shared" si="55"/>
        <v>443.63096606060577</v>
      </c>
    </row>
    <row r="961" spans="1:6">
      <c r="A961" s="8">
        <v>49644</v>
      </c>
      <c r="D961">
        <f t="shared" si="53"/>
        <v>460.89624999999677</v>
      </c>
      <c r="E961">
        <f t="shared" si="54"/>
        <v>493.91094048135159</v>
      </c>
      <c r="F961">
        <f t="shared" si="55"/>
        <v>443.63096606060577</v>
      </c>
    </row>
    <row r="962" spans="1:6">
      <c r="A962" s="8"/>
    </row>
    <row r="963" spans="1:6">
      <c r="A963" s="7"/>
    </row>
    <row r="964" spans="1:6">
      <c r="A964" s="8"/>
    </row>
    <row r="965" spans="1:6">
      <c r="A965" s="7"/>
    </row>
    <row r="966" spans="1:6">
      <c r="A966" s="8"/>
    </row>
    <row r="967" spans="1:6">
      <c r="A967" s="7"/>
    </row>
    <row r="968" spans="1:6">
      <c r="A968" s="8"/>
    </row>
    <row r="969" spans="1:6">
      <c r="A969" s="7"/>
    </row>
    <row r="970" spans="1:6">
      <c r="A970" s="8"/>
    </row>
    <row r="971" spans="1:6">
      <c r="A971" s="7"/>
    </row>
    <row r="972" spans="1:6">
      <c r="A972" s="8"/>
    </row>
    <row r="973" spans="1:6">
      <c r="A973" s="7"/>
    </row>
    <row r="974" spans="1:6">
      <c r="A974" s="8"/>
    </row>
    <row r="975" spans="1:6">
      <c r="A975" s="7"/>
    </row>
    <row r="976" spans="1:6">
      <c r="A976" s="8"/>
    </row>
    <row r="977" spans="1:1">
      <c r="A977" s="7"/>
    </row>
    <row r="978" spans="1:1">
      <c r="A978" s="8"/>
    </row>
    <row r="979" spans="1:1">
      <c r="A979" s="7"/>
    </row>
    <row r="980" spans="1:1">
      <c r="A980" s="8"/>
    </row>
    <row r="981" spans="1:1">
      <c r="A981" s="7"/>
    </row>
    <row r="982" spans="1:1">
      <c r="A982" s="8"/>
    </row>
    <row r="983" spans="1:1">
      <c r="A983" s="7"/>
    </row>
    <row r="984" spans="1:1">
      <c r="A984" s="8"/>
    </row>
    <row r="985" spans="1:1">
      <c r="A985" s="7"/>
    </row>
    <row r="986" spans="1:1">
      <c r="A986" s="8"/>
    </row>
    <row r="987" spans="1:1">
      <c r="A987" s="7"/>
    </row>
    <row r="988" spans="1:1">
      <c r="A988" s="8"/>
    </row>
    <row r="989" spans="1:1">
      <c r="A989" s="7"/>
    </row>
    <row r="990" spans="1:1">
      <c r="A990" s="8"/>
    </row>
    <row r="991" spans="1:1">
      <c r="A991" s="7"/>
    </row>
    <row r="992" spans="1:1">
      <c r="A992" s="8"/>
    </row>
    <row r="993" spans="1:1">
      <c r="A993" s="7"/>
    </row>
    <row r="994" spans="1:1">
      <c r="A994" s="8"/>
    </row>
    <row r="995" spans="1:1">
      <c r="A995" s="7"/>
    </row>
    <row r="996" spans="1:1">
      <c r="A996" s="8"/>
    </row>
    <row r="997" spans="1:1">
      <c r="A997" s="7"/>
    </row>
    <row r="998" spans="1:1">
      <c r="A998" s="8"/>
    </row>
    <row r="999" spans="1:1">
      <c r="A999" s="7"/>
    </row>
    <row r="1000" spans="1:1">
      <c r="A1000" s="8"/>
    </row>
    <row r="1001" spans="1:1">
      <c r="A1001" s="7"/>
    </row>
    <row r="1002" spans="1:1">
      <c r="A1002" s="8"/>
    </row>
    <row r="1003" spans="1:1">
      <c r="A1003" s="7"/>
    </row>
  </sheetData>
  <hyperlinks>
    <hyperlink ref="E2" r:id="rId1" location="kohlendioxid-"/>
    <hyperlink ref="E9" r:id="rId2" display="https://www.volker-quaschning.de/datserv/CO2-spez/index.php"/>
    <hyperlink ref="E14" r:id="rId3" display="https://www.iea.org/reports/co2-emissions-in-2023/executive-summary"/>
    <hyperlink ref="E4" r:id="rId4" location="Ozeane_als_Kohlenstoffsenke" display="https://de.wikipedia.org/wiki/Versauerung_der_Meere - Ozeane_als_Kohlenstoffsenke"/>
  </hyperlinks>
  <pageMargins left="0.7" right="0.7" top="0.78740157499999996" bottom="0.78740157499999996" header="0.3" footer="0.3"/>
  <pageSetup paperSize="9" orientation="portrait" horizontalDpi="360" verticalDpi="360" r:id="rId5"/>
  <drawing r:id="rId6"/>
</worksheet>
</file>

<file path=xl/worksheets/sheet6.xml><?xml version="1.0" encoding="utf-8"?>
<worksheet xmlns="http://schemas.openxmlformats.org/spreadsheetml/2006/main" xmlns:r="http://schemas.openxmlformats.org/officeDocument/2006/relationships">
  <dimension ref="A1:K2732"/>
  <sheetViews>
    <sheetView zoomScale="85" zoomScaleNormal="85" workbookViewId="0">
      <selection activeCell="R26" sqref="R26"/>
    </sheetView>
  </sheetViews>
  <sheetFormatPr baseColWidth="10" defaultRowHeight="14.4"/>
  <cols>
    <col min="1" max="1" width="14.21875" style="33" customWidth="1"/>
    <col min="4" max="4" width="12.6640625" bestFit="1" customWidth="1"/>
    <col min="11" max="11" width="12" bestFit="1" customWidth="1"/>
  </cols>
  <sheetData>
    <row r="1" spans="1:11">
      <c r="A1" s="33" t="s">
        <v>265</v>
      </c>
      <c r="B1" t="s">
        <v>474</v>
      </c>
      <c r="C1" t="s">
        <v>489</v>
      </c>
      <c r="D1" t="s">
        <v>490</v>
      </c>
      <c r="E1" t="s">
        <v>475</v>
      </c>
      <c r="H1" t="s">
        <v>476</v>
      </c>
      <c r="J1" t="s">
        <v>477</v>
      </c>
    </row>
    <row r="2" spans="1:11">
      <c r="A2" s="34">
        <v>1800</v>
      </c>
      <c r="B2" s="33"/>
      <c r="D2">
        <v>280</v>
      </c>
      <c r="E2">
        <v>0</v>
      </c>
      <c r="H2" t="s">
        <v>478</v>
      </c>
      <c r="J2" t="s">
        <v>479</v>
      </c>
      <c r="K2">
        <f>D2</f>
        <v>280</v>
      </c>
    </row>
    <row r="3" spans="1:11">
      <c r="A3" s="34">
        <f>A2+1/12</f>
        <v>1800.0833333333333</v>
      </c>
      <c r="D3">
        <f>K$6*(A3-A$2)*(A3-A$2)*(A3-A$2)+K$7*(A3-A$2)*(A3-A$2)+K$9</f>
        <v>279.99999882321282</v>
      </c>
      <c r="J3" t="s">
        <v>480</v>
      </c>
      <c r="K3">
        <f>C1910</f>
        <v>315.66500000000002</v>
      </c>
    </row>
    <row r="4" spans="1:11">
      <c r="A4" s="34">
        <f t="shared" ref="A4:A67" si="0">A3+1/12</f>
        <v>1800.1666666666665</v>
      </c>
      <c r="D4">
        <f t="shared" ref="D4:D67" si="1">K$6*(A4-A$2)*(A4-A$2)*(A4-A$2)+K$7*(A4-A$2)*(A4-A$2)+K$9</f>
        <v>279.99999531586883</v>
      </c>
      <c r="J4" t="s">
        <v>481</v>
      </c>
      <c r="K4">
        <f>E2</f>
        <v>0</v>
      </c>
    </row>
    <row r="5" spans="1:11">
      <c r="A5" s="34">
        <f t="shared" si="0"/>
        <v>1800.2499999999998</v>
      </c>
      <c r="D5">
        <f t="shared" si="1"/>
        <v>279.99998951249432</v>
      </c>
      <c r="J5" t="s">
        <v>482</v>
      </c>
      <c r="K5">
        <f>E1917</f>
        <v>0.72333333333335759</v>
      </c>
    </row>
    <row r="6" spans="1:11">
      <c r="A6" s="34">
        <f t="shared" si="0"/>
        <v>1800.333333333333</v>
      </c>
      <c r="D6">
        <f t="shared" si="1"/>
        <v>279.99998144761571</v>
      </c>
      <c r="J6" t="s">
        <v>483</v>
      </c>
      <c r="K6">
        <f>(0.7-2*(K3-K2)/159)/159/159</f>
        <v>9.9435800719410555E-6</v>
      </c>
    </row>
    <row r="7" spans="1:11">
      <c r="A7" s="34">
        <f t="shared" si="0"/>
        <v>1800.4166666666663</v>
      </c>
      <c r="D7">
        <f t="shared" si="1"/>
        <v>279.99997115575917</v>
      </c>
      <c r="J7" t="s">
        <v>484</v>
      </c>
      <c r="K7">
        <f>(K3-K2)/159/159-159*K6</f>
        <v>-1.7028598552272186E-4</v>
      </c>
    </row>
    <row r="8" spans="1:11">
      <c r="A8" s="34">
        <f t="shared" si="0"/>
        <v>1800.4999999999995</v>
      </c>
      <c r="D8">
        <f t="shared" si="1"/>
        <v>279.99995867145111</v>
      </c>
      <c r="J8" t="s">
        <v>485</v>
      </c>
      <c r="K8">
        <v>0</v>
      </c>
    </row>
    <row r="9" spans="1:11">
      <c r="A9" s="34">
        <f t="shared" si="0"/>
        <v>1800.5833333333328</v>
      </c>
      <c r="D9">
        <f t="shared" si="1"/>
        <v>279.99994402921789</v>
      </c>
      <c r="J9" t="s">
        <v>486</v>
      </c>
      <c r="K9">
        <v>280</v>
      </c>
    </row>
    <row r="10" spans="1:11">
      <c r="A10" s="34">
        <f t="shared" si="0"/>
        <v>1800.6666666666661</v>
      </c>
      <c r="D10">
        <f t="shared" si="1"/>
        <v>279.99992726358573</v>
      </c>
    </row>
    <row r="11" spans="1:11">
      <c r="A11" s="34">
        <f t="shared" si="0"/>
        <v>1800.7499999999993</v>
      </c>
      <c r="D11">
        <f t="shared" si="1"/>
        <v>279.999908409081</v>
      </c>
    </row>
    <row r="12" spans="1:11">
      <c r="A12" s="34">
        <f t="shared" si="0"/>
        <v>1800.8333333333326</v>
      </c>
      <c r="B12" s="33"/>
      <c r="D12">
        <f t="shared" si="1"/>
        <v>279.99988750022999</v>
      </c>
    </row>
    <row r="13" spans="1:11">
      <c r="A13" s="34">
        <f t="shared" si="0"/>
        <v>1800.9166666666658</v>
      </c>
      <c r="D13">
        <f t="shared" si="1"/>
        <v>279.9998645715591</v>
      </c>
    </row>
    <row r="14" spans="1:11">
      <c r="A14" s="34">
        <f t="shared" si="0"/>
        <v>1800.9999999999991</v>
      </c>
      <c r="D14">
        <f t="shared" si="1"/>
        <v>279.99983965759458</v>
      </c>
    </row>
    <row r="15" spans="1:11">
      <c r="A15" s="34">
        <f t="shared" si="0"/>
        <v>1801.0833333333323</v>
      </c>
      <c r="D15">
        <f t="shared" si="1"/>
        <v>279.99981279286271</v>
      </c>
    </row>
    <row r="16" spans="1:11">
      <c r="A16" s="34">
        <f t="shared" si="0"/>
        <v>1801.1666666666656</v>
      </c>
      <c r="D16">
        <f t="shared" si="1"/>
        <v>279.99978401188991</v>
      </c>
    </row>
    <row r="17" spans="1:4">
      <c r="A17" s="34">
        <f t="shared" si="0"/>
        <v>1801.2499999999989</v>
      </c>
      <c r="D17">
        <f t="shared" si="1"/>
        <v>279.99975334920242</v>
      </c>
    </row>
    <row r="18" spans="1:4">
      <c r="A18" s="34">
        <f t="shared" si="0"/>
        <v>1801.3333333333321</v>
      </c>
      <c r="D18">
        <f t="shared" si="1"/>
        <v>279.99972083932664</v>
      </c>
    </row>
    <row r="19" spans="1:4">
      <c r="A19" s="34">
        <f t="shared" si="0"/>
        <v>1801.4166666666654</v>
      </c>
      <c r="D19">
        <f t="shared" si="1"/>
        <v>279.99968651678881</v>
      </c>
    </row>
    <row r="20" spans="1:4">
      <c r="A20" s="34">
        <f t="shared" si="0"/>
        <v>1801.4999999999986</v>
      </c>
      <c r="D20">
        <f t="shared" si="1"/>
        <v>279.99965041611534</v>
      </c>
    </row>
    <row r="21" spans="1:4">
      <c r="A21" s="34">
        <f t="shared" si="0"/>
        <v>1801.5833333333319</v>
      </c>
      <c r="D21">
        <f t="shared" si="1"/>
        <v>279.99961257183242</v>
      </c>
    </row>
    <row r="22" spans="1:4">
      <c r="A22" s="34">
        <f t="shared" si="0"/>
        <v>1801.6666666666652</v>
      </c>
      <c r="D22">
        <f t="shared" si="1"/>
        <v>279.99957301846649</v>
      </c>
    </row>
    <row r="23" spans="1:4">
      <c r="A23" s="34">
        <f t="shared" si="0"/>
        <v>1801.7499999999984</v>
      </c>
      <c r="D23">
        <f t="shared" si="1"/>
        <v>279.99953179054381</v>
      </c>
    </row>
    <row r="24" spans="1:4">
      <c r="A24" s="34">
        <f t="shared" si="0"/>
        <v>1801.8333333333317</v>
      </c>
      <c r="D24">
        <f t="shared" si="1"/>
        <v>279.99948892259067</v>
      </c>
    </row>
    <row r="25" spans="1:4">
      <c r="A25" s="34">
        <f t="shared" si="0"/>
        <v>1801.9166666666649</v>
      </c>
      <c r="D25">
        <f t="shared" si="1"/>
        <v>279.99944444913348</v>
      </c>
    </row>
    <row r="26" spans="1:4">
      <c r="A26" s="34">
        <f t="shared" si="0"/>
        <v>1801.9999999999982</v>
      </c>
      <c r="D26">
        <f t="shared" si="1"/>
        <v>279.99939840469847</v>
      </c>
    </row>
    <row r="27" spans="1:4">
      <c r="A27" s="34">
        <f t="shared" si="0"/>
        <v>1802.0833333333314</v>
      </c>
      <c r="D27">
        <f t="shared" si="1"/>
        <v>279.99935082381205</v>
      </c>
    </row>
    <row r="28" spans="1:4">
      <c r="A28" s="34">
        <f t="shared" si="0"/>
        <v>1802.1666666666647</v>
      </c>
      <c r="D28">
        <f t="shared" si="1"/>
        <v>279.99930174100047</v>
      </c>
    </row>
    <row r="29" spans="1:4">
      <c r="A29" s="34">
        <f t="shared" si="0"/>
        <v>1802.249999999998</v>
      </c>
      <c r="D29">
        <f t="shared" si="1"/>
        <v>279.99925119079006</v>
      </c>
    </row>
    <row r="30" spans="1:4">
      <c r="A30" s="34">
        <f t="shared" si="0"/>
        <v>1802.3333333333312</v>
      </c>
      <c r="D30">
        <f t="shared" si="1"/>
        <v>279.99919920770714</v>
      </c>
    </row>
    <row r="31" spans="1:4">
      <c r="A31" s="34">
        <f t="shared" si="0"/>
        <v>1802.4166666666645</v>
      </c>
      <c r="D31">
        <f t="shared" si="1"/>
        <v>279.99914582627804</v>
      </c>
    </row>
    <row r="32" spans="1:4">
      <c r="A32" s="34">
        <f t="shared" si="0"/>
        <v>1802.4999999999977</v>
      </c>
      <c r="D32">
        <f t="shared" si="1"/>
        <v>279.99909108102912</v>
      </c>
    </row>
    <row r="33" spans="1:4">
      <c r="A33" s="34">
        <f t="shared" si="0"/>
        <v>1802.583333333331</v>
      </c>
      <c r="D33">
        <f t="shared" si="1"/>
        <v>279.99903500648662</v>
      </c>
    </row>
    <row r="34" spans="1:4">
      <c r="A34" s="34">
        <f t="shared" si="0"/>
        <v>1802.6666666666642</v>
      </c>
      <c r="D34">
        <f t="shared" si="1"/>
        <v>279.99897763717689</v>
      </c>
    </row>
    <row r="35" spans="1:4">
      <c r="A35" s="34">
        <f t="shared" si="0"/>
        <v>1802.7499999999975</v>
      </c>
      <c r="D35">
        <f t="shared" si="1"/>
        <v>279.99891900762628</v>
      </c>
    </row>
    <row r="36" spans="1:4">
      <c r="A36" s="34">
        <f t="shared" si="0"/>
        <v>1802.8333333333308</v>
      </c>
      <c r="D36">
        <f t="shared" si="1"/>
        <v>279.99885915236109</v>
      </c>
    </row>
    <row r="37" spans="1:4">
      <c r="A37" s="34">
        <f t="shared" si="0"/>
        <v>1802.916666666664</v>
      </c>
      <c r="D37">
        <f t="shared" si="1"/>
        <v>279.99879810590767</v>
      </c>
    </row>
    <row r="38" spans="1:4">
      <c r="A38" s="34">
        <f t="shared" si="0"/>
        <v>1802.9999999999973</v>
      </c>
      <c r="D38">
        <f t="shared" si="1"/>
        <v>279.99873590279225</v>
      </c>
    </row>
    <row r="39" spans="1:4">
      <c r="A39" s="34">
        <f t="shared" si="0"/>
        <v>1803.0833333333305</v>
      </c>
      <c r="D39">
        <f t="shared" si="1"/>
        <v>279.99867257754124</v>
      </c>
    </row>
    <row r="40" spans="1:4">
      <c r="A40" s="34">
        <f t="shared" si="0"/>
        <v>1803.1666666666638</v>
      </c>
      <c r="D40">
        <f t="shared" si="1"/>
        <v>279.99860816468089</v>
      </c>
    </row>
    <row r="41" spans="1:4">
      <c r="A41" s="34">
        <f t="shared" si="0"/>
        <v>1803.249999999997</v>
      </c>
      <c r="D41">
        <f t="shared" si="1"/>
        <v>279.99854269873759</v>
      </c>
    </row>
    <row r="42" spans="1:4">
      <c r="A42" s="34">
        <f t="shared" si="0"/>
        <v>1803.3333333333303</v>
      </c>
      <c r="D42">
        <f t="shared" si="1"/>
        <v>279.9984762142376</v>
      </c>
    </row>
    <row r="43" spans="1:4">
      <c r="A43" s="34">
        <f t="shared" si="0"/>
        <v>1803.4166666666636</v>
      </c>
      <c r="D43">
        <f t="shared" si="1"/>
        <v>279.99840874570725</v>
      </c>
    </row>
    <row r="44" spans="1:4">
      <c r="A44" s="34">
        <f t="shared" si="0"/>
        <v>1803.4999999999968</v>
      </c>
      <c r="D44">
        <f t="shared" si="1"/>
        <v>279.99834032767291</v>
      </c>
    </row>
    <row r="45" spans="1:4">
      <c r="A45" s="34">
        <f t="shared" si="0"/>
        <v>1803.5833333333301</v>
      </c>
      <c r="D45">
        <f t="shared" si="1"/>
        <v>279.99827099466086</v>
      </c>
    </row>
    <row r="46" spans="1:4">
      <c r="A46" s="34">
        <f t="shared" si="0"/>
        <v>1803.6666666666633</v>
      </c>
      <c r="D46">
        <f t="shared" si="1"/>
        <v>279.99820078119745</v>
      </c>
    </row>
    <row r="47" spans="1:4">
      <c r="A47" s="34">
        <f t="shared" si="0"/>
        <v>1803.7499999999966</v>
      </c>
      <c r="D47">
        <f t="shared" si="1"/>
        <v>279.99812972180894</v>
      </c>
    </row>
    <row r="48" spans="1:4">
      <c r="A48" s="34">
        <f t="shared" si="0"/>
        <v>1803.8333333333298</v>
      </c>
      <c r="D48">
        <f t="shared" si="1"/>
        <v>279.99805785102171</v>
      </c>
    </row>
    <row r="49" spans="1:4">
      <c r="A49" s="34">
        <f t="shared" si="0"/>
        <v>1803.9166666666631</v>
      </c>
      <c r="D49">
        <f t="shared" si="1"/>
        <v>279.99798520336202</v>
      </c>
    </row>
    <row r="50" spans="1:4">
      <c r="A50" s="34">
        <f t="shared" si="0"/>
        <v>1803.9999999999964</v>
      </c>
      <c r="D50">
        <f t="shared" si="1"/>
        <v>279.99791181335627</v>
      </c>
    </row>
    <row r="51" spans="1:4">
      <c r="A51" s="34">
        <f t="shared" si="0"/>
        <v>1804.0833333333296</v>
      </c>
      <c r="D51">
        <f t="shared" si="1"/>
        <v>279.99783771553069</v>
      </c>
    </row>
    <row r="52" spans="1:4">
      <c r="A52" s="34">
        <f t="shared" si="0"/>
        <v>1804.1666666666629</v>
      </c>
      <c r="D52">
        <f t="shared" si="1"/>
        <v>279.99776294441165</v>
      </c>
    </row>
    <row r="53" spans="1:4">
      <c r="A53" s="34">
        <f t="shared" si="0"/>
        <v>1804.2499999999961</v>
      </c>
      <c r="D53">
        <f t="shared" si="1"/>
        <v>279.99768753452548</v>
      </c>
    </row>
    <row r="54" spans="1:4">
      <c r="A54" s="34">
        <f t="shared" si="0"/>
        <v>1804.3333333333294</v>
      </c>
      <c r="D54">
        <f t="shared" si="1"/>
        <v>279.99761152039844</v>
      </c>
    </row>
    <row r="55" spans="1:4">
      <c r="A55" s="34">
        <f t="shared" si="0"/>
        <v>1804.4166666666626</v>
      </c>
      <c r="D55">
        <f t="shared" si="1"/>
        <v>279.99753493655692</v>
      </c>
    </row>
    <row r="56" spans="1:4">
      <c r="A56" s="34">
        <f t="shared" si="0"/>
        <v>1804.4999999999959</v>
      </c>
      <c r="D56">
        <f t="shared" si="1"/>
        <v>279.99745781752722</v>
      </c>
    </row>
    <row r="57" spans="1:4">
      <c r="A57" s="34">
        <f t="shared" si="0"/>
        <v>1804.5833333333292</v>
      </c>
      <c r="D57">
        <f t="shared" si="1"/>
        <v>279.99738019783564</v>
      </c>
    </row>
    <row r="58" spans="1:4">
      <c r="A58" s="34">
        <f t="shared" si="0"/>
        <v>1804.6666666666624</v>
      </c>
      <c r="D58">
        <f t="shared" si="1"/>
        <v>279.99730211200853</v>
      </c>
    </row>
    <row r="59" spans="1:4">
      <c r="A59" s="34">
        <f t="shared" si="0"/>
        <v>1804.7499999999957</v>
      </c>
      <c r="D59">
        <f t="shared" si="1"/>
        <v>279.99722359457218</v>
      </c>
    </row>
    <row r="60" spans="1:4">
      <c r="A60" s="34">
        <f t="shared" si="0"/>
        <v>1804.8333333333289</v>
      </c>
      <c r="D60">
        <f t="shared" si="1"/>
        <v>279.99714468005288</v>
      </c>
    </row>
    <row r="61" spans="1:4">
      <c r="A61" s="34">
        <f t="shared" si="0"/>
        <v>1804.9166666666622</v>
      </c>
      <c r="D61">
        <f t="shared" si="1"/>
        <v>279.99706540297706</v>
      </c>
    </row>
    <row r="62" spans="1:4">
      <c r="A62" s="34">
        <f t="shared" si="0"/>
        <v>1804.9999999999955</v>
      </c>
      <c r="D62">
        <f t="shared" si="1"/>
        <v>279.99698579787093</v>
      </c>
    </row>
    <row r="63" spans="1:4">
      <c r="A63" s="34">
        <f t="shared" si="0"/>
        <v>1805.0833333333287</v>
      </c>
      <c r="D63">
        <f t="shared" si="1"/>
        <v>279.99690589926087</v>
      </c>
    </row>
    <row r="64" spans="1:4">
      <c r="A64" s="34">
        <f t="shared" si="0"/>
        <v>1805.166666666662</v>
      </c>
      <c r="D64">
        <f t="shared" si="1"/>
        <v>279.99682574167315</v>
      </c>
    </row>
    <row r="65" spans="1:4">
      <c r="A65" s="34">
        <f t="shared" si="0"/>
        <v>1805.2499999999952</v>
      </c>
      <c r="D65">
        <f t="shared" si="1"/>
        <v>279.99674535963413</v>
      </c>
    </row>
    <row r="66" spans="1:4">
      <c r="A66" s="34">
        <f t="shared" si="0"/>
        <v>1805.3333333333285</v>
      </c>
      <c r="D66">
        <f t="shared" si="1"/>
        <v>279.99666478767011</v>
      </c>
    </row>
    <row r="67" spans="1:4">
      <c r="A67" s="34">
        <f t="shared" si="0"/>
        <v>1805.4166666666617</v>
      </c>
      <c r="D67">
        <f t="shared" si="1"/>
        <v>279.99658406030744</v>
      </c>
    </row>
    <row r="68" spans="1:4">
      <c r="A68" s="34">
        <f t="shared" ref="A68:A131" si="2">A67+1/12</f>
        <v>1805.499999999995</v>
      </c>
      <c r="D68">
        <f t="shared" ref="D68:D131" si="3">K$6*(A68-A$2)*(A68-A$2)*(A68-A$2)+K$7*(A68-A$2)*(A68-A$2)+K$9</f>
        <v>279.99650321207241</v>
      </c>
    </row>
    <row r="69" spans="1:4">
      <c r="A69" s="34">
        <f t="shared" si="2"/>
        <v>1805.5833333333283</v>
      </c>
      <c r="D69">
        <f t="shared" si="3"/>
        <v>279.99642227749132</v>
      </c>
    </row>
    <row r="70" spans="1:4">
      <c r="A70" s="34">
        <f t="shared" si="2"/>
        <v>1805.6666666666615</v>
      </c>
      <c r="D70">
        <f t="shared" si="3"/>
        <v>279.99634129109057</v>
      </c>
    </row>
    <row r="71" spans="1:4">
      <c r="A71" s="34">
        <f t="shared" si="2"/>
        <v>1805.7499999999948</v>
      </c>
      <c r="D71">
        <f t="shared" si="3"/>
        <v>279.99626028739641</v>
      </c>
    </row>
    <row r="72" spans="1:4">
      <c r="A72" s="34">
        <f t="shared" si="2"/>
        <v>1805.833333333328</v>
      </c>
      <c r="D72">
        <f t="shared" si="3"/>
        <v>279.99617930093518</v>
      </c>
    </row>
    <row r="73" spans="1:4">
      <c r="A73" s="34">
        <f t="shared" si="2"/>
        <v>1805.9166666666613</v>
      </c>
      <c r="D73">
        <f t="shared" si="3"/>
        <v>279.99609836623318</v>
      </c>
    </row>
    <row r="74" spans="1:4">
      <c r="A74" s="34">
        <f t="shared" si="2"/>
        <v>1805.9999999999945</v>
      </c>
      <c r="D74">
        <f t="shared" si="3"/>
        <v>279.99601751781671</v>
      </c>
    </row>
    <row r="75" spans="1:4">
      <c r="A75" s="34">
        <f t="shared" si="2"/>
        <v>1806.0833333333278</v>
      </c>
      <c r="D75">
        <f t="shared" si="3"/>
        <v>279.99593679021217</v>
      </c>
    </row>
    <row r="76" spans="1:4">
      <c r="A76" s="34">
        <f t="shared" si="2"/>
        <v>1806.1666666666611</v>
      </c>
      <c r="D76">
        <f t="shared" si="3"/>
        <v>279.99585621794586</v>
      </c>
    </row>
    <row r="77" spans="1:4">
      <c r="A77" s="34">
        <f t="shared" si="2"/>
        <v>1806.2499999999943</v>
      </c>
      <c r="D77">
        <f t="shared" si="3"/>
        <v>279.99577583554401</v>
      </c>
    </row>
    <row r="78" spans="1:4">
      <c r="A78" s="34">
        <f t="shared" si="2"/>
        <v>1806.3333333333276</v>
      </c>
      <c r="D78">
        <f t="shared" si="3"/>
        <v>279.99569567753304</v>
      </c>
    </row>
    <row r="79" spans="1:4">
      <c r="A79" s="34">
        <f t="shared" si="2"/>
        <v>1806.4166666666608</v>
      </c>
      <c r="D79">
        <f t="shared" si="3"/>
        <v>279.99561577843923</v>
      </c>
    </row>
    <row r="80" spans="1:4">
      <c r="A80" s="34">
        <f t="shared" si="2"/>
        <v>1806.4999999999941</v>
      </c>
      <c r="D80">
        <f t="shared" si="3"/>
        <v>279.99553617278895</v>
      </c>
    </row>
    <row r="81" spans="1:4">
      <c r="A81" s="34">
        <f t="shared" si="2"/>
        <v>1806.5833333333273</v>
      </c>
      <c r="D81">
        <f t="shared" si="3"/>
        <v>279.99545689510842</v>
      </c>
    </row>
    <row r="82" spans="1:4">
      <c r="A82" s="34">
        <f t="shared" si="2"/>
        <v>1806.6666666666606</v>
      </c>
      <c r="D82">
        <f t="shared" si="3"/>
        <v>279.995377979924</v>
      </c>
    </row>
    <row r="83" spans="1:4">
      <c r="A83" s="34">
        <f t="shared" si="2"/>
        <v>1806.7499999999939</v>
      </c>
      <c r="D83">
        <f t="shared" si="3"/>
        <v>279.99529946176204</v>
      </c>
    </row>
    <row r="84" spans="1:4">
      <c r="A84" s="34">
        <f t="shared" si="2"/>
        <v>1806.8333333333271</v>
      </c>
      <c r="D84">
        <f t="shared" si="3"/>
        <v>279.9952213751489</v>
      </c>
    </row>
    <row r="85" spans="1:4">
      <c r="A85" s="34">
        <f t="shared" si="2"/>
        <v>1806.9166666666604</v>
      </c>
      <c r="D85">
        <f t="shared" si="3"/>
        <v>279.99514375461075</v>
      </c>
    </row>
    <row r="86" spans="1:4">
      <c r="A86" s="34">
        <f t="shared" si="2"/>
        <v>1806.9999999999936</v>
      </c>
      <c r="D86">
        <f t="shared" si="3"/>
        <v>279.99506663467406</v>
      </c>
    </row>
    <row r="87" spans="1:4">
      <c r="A87" s="34">
        <f t="shared" si="2"/>
        <v>1807.0833333333269</v>
      </c>
      <c r="D87">
        <f t="shared" si="3"/>
        <v>279.99499004986507</v>
      </c>
    </row>
    <row r="88" spans="1:4">
      <c r="A88" s="34">
        <f t="shared" si="2"/>
        <v>1807.1666666666601</v>
      </c>
      <c r="D88">
        <f t="shared" si="3"/>
        <v>279.99491403471012</v>
      </c>
    </row>
    <row r="89" spans="1:4">
      <c r="A89" s="34">
        <f t="shared" si="2"/>
        <v>1807.2499999999934</v>
      </c>
      <c r="D89">
        <f t="shared" si="3"/>
        <v>279.99483862373557</v>
      </c>
    </row>
    <row r="90" spans="1:4">
      <c r="A90" s="34">
        <f t="shared" si="2"/>
        <v>1807.3333333333267</v>
      </c>
      <c r="D90">
        <f t="shared" si="3"/>
        <v>279.99476385146767</v>
      </c>
    </row>
    <row r="91" spans="1:4">
      <c r="A91" s="34">
        <f t="shared" si="2"/>
        <v>1807.4166666666599</v>
      </c>
      <c r="D91">
        <f t="shared" si="3"/>
        <v>279.99468975243281</v>
      </c>
    </row>
    <row r="92" spans="1:4">
      <c r="A92" s="34">
        <f t="shared" si="2"/>
        <v>1807.4999999999932</v>
      </c>
      <c r="D92">
        <f t="shared" si="3"/>
        <v>279.99461636115723</v>
      </c>
    </row>
    <row r="93" spans="1:4">
      <c r="A93" s="34">
        <f t="shared" si="2"/>
        <v>1807.5833333333264</v>
      </c>
      <c r="D93">
        <f t="shared" si="3"/>
        <v>279.99454371216729</v>
      </c>
    </row>
    <row r="94" spans="1:4">
      <c r="A94" s="34">
        <f t="shared" si="2"/>
        <v>1807.6666666666597</v>
      </c>
      <c r="D94">
        <f t="shared" si="3"/>
        <v>279.99447183998927</v>
      </c>
    </row>
    <row r="95" spans="1:4">
      <c r="A95" s="34">
        <f t="shared" si="2"/>
        <v>1807.749999999993</v>
      </c>
      <c r="D95">
        <f t="shared" si="3"/>
        <v>279.9944007791496</v>
      </c>
    </row>
    <row r="96" spans="1:4">
      <c r="A96" s="34">
        <f t="shared" si="2"/>
        <v>1807.8333333333262</v>
      </c>
      <c r="D96">
        <f t="shared" si="3"/>
        <v>279.9943305641745</v>
      </c>
    </row>
    <row r="97" spans="1:4">
      <c r="A97" s="34">
        <f t="shared" si="2"/>
        <v>1807.9166666666595</v>
      </c>
      <c r="D97">
        <f t="shared" si="3"/>
        <v>279.99426122959034</v>
      </c>
    </row>
    <row r="98" spans="1:4">
      <c r="A98" s="34">
        <f t="shared" si="2"/>
        <v>1807.9999999999927</v>
      </c>
      <c r="D98">
        <f t="shared" si="3"/>
        <v>279.99419280992339</v>
      </c>
    </row>
    <row r="99" spans="1:4">
      <c r="A99" s="34">
        <f t="shared" si="2"/>
        <v>1808.083333333326</v>
      </c>
      <c r="D99">
        <f t="shared" si="3"/>
        <v>279.99412533970002</v>
      </c>
    </row>
    <row r="100" spans="1:4">
      <c r="A100" s="34">
        <f t="shared" si="2"/>
        <v>1808.1666666666592</v>
      </c>
      <c r="D100">
        <f t="shared" si="3"/>
        <v>279.99405885344652</v>
      </c>
    </row>
    <row r="101" spans="1:4">
      <c r="A101" s="34">
        <f t="shared" si="2"/>
        <v>1808.2499999999925</v>
      </c>
      <c r="D101">
        <f t="shared" si="3"/>
        <v>279.99399338568918</v>
      </c>
    </row>
    <row r="102" spans="1:4">
      <c r="A102" s="34">
        <f t="shared" si="2"/>
        <v>1808.3333333333258</v>
      </c>
      <c r="D102">
        <f t="shared" si="3"/>
        <v>279.99392897095441</v>
      </c>
    </row>
    <row r="103" spans="1:4">
      <c r="A103" s="34">
        <f t="shared" si="2"/>
        <v>1808.416666666659</v>
      </c>
      <c r="D103">
        <f t="shared" si="3"/>
        <v>279.99386564376846</v>
      </c>
    </row>
    <row r="104" spans="1:4">
      <c r="A104" s="34">
        <f t="shared" si="2"/>
        <v>1808.4999999999923</v>
      </c>
      <c r="D104">
        <f t="shared" si="3"/>
        <v>279.99380343865766</v>
      </c>
    </row>
    <row r="105" spans="1:4">
      <c r="A105" s="34">
        <f t="shared" si="2"/>
        <v>1808.5833333333255</v>
      </c>
      <c r="D105">
        <f t="shared" si="3"/>
        <v>279.99374239014833</v>
      </c>
    </row>
    <row r="106" spans="1:4">
      <c r="A106" s="34">
        <f t="shared" si="2"/>
        <v>1808.6666666666588</v>
      </c>
      <c r="D106">
        <f t="shared" si="3"/>
        <v>279.99368253276685</v>
      </c>
    </row>
    <row r="107" spans="1:4">
      <c r="A107" s="34">
        <f t="shared" si="2"/>
        <v>1808.749999999992</v>
      </c>
      <c r="D107">
        <f t="shared" si="3"/>
        <v>279.99362390103943</v>
      </c>
    </row>
    <row r="108" spans="1:4">
      <c r="A108" s="34">
        <f t="shared" si="2"/>
        <v>1808.8333333333253</v>
      </c>
      <c r="D108">
        <f t="shared" si="3"/>
        <v>279.99356652949245</v>
      </c>
    </row>
    <row r="109" spans="1:4">
      <c r="A109" s="34">
        <f t="shared" si="2"/>
        <v>1808.9166666666586</v>
      </c>
      <c r="D109">
        <f t="shared" si="3"/>
        <v>279.99351045265223</v>
      </c>
    </row>
    <row r="110" spans="1:4">
      <c r="A110" s="34">
        <f t="shared" si="2"/>
        <v>1808.9999999999918</v>
      </c>
      <c r="D110">
        <f t="shared" si="3"/>
        <v>279.99345570504511</v>
      </c>
    </row>
    <row r="111" spans="1:4">
      <c r="A111" s="34">
        <f t="shared" si="2"/>
        <v>1809.0833333333251</v>
      </c>
      <c r="D111">
        <f t="shared" si="3"/>
        <v>279.99340232119738</v>
      </c>
    </row>
    <row r="112" spans="1:4">
      <c r="A112" s="34">
        <f t="shared" si="2"/>
        <v>1809.1666666666583</v>
      </c>
      <c r="D112">
        <f t="shared" si="3"/>
        <v>279.99335033563534</v>
      </c>
    </row>
    <row r="113" spans="1:4">
      <c r="A113" s="34">
        <f t="shared" si="2"/>
        <v>1809.2499999999916</v>
      </c>
      <c r="D113">
        <f t="shared" si="3"/>
        <v>279.99329978288534</v>
      </c>
    </row>
    <row r="114" spans="1:4">
      <c r="A114" s="34">
        <f t="shared" si="2"/>
        <v>1809.3333333333248</v>
      </c>
      <c r="D114">
        <f t="shared" si="3"/>
        <v>279.99325069747368</v>
      </c>
    </row>
    <row r="115" spans="1:4">
      <c r="A115" s="34">
        <f t="shared" si="2"/>
        <v>1809.4166666666581</v>
      </c>
      <c r="D115">
        <f t="shared" si="3"/>
        <v>279.99320311392671</v>
      </c>
    </row>
    <row r="116" spans="1:4">
      <c r="A116" s="34">
        <f t="shared" si="2"/>
        <v>1809.4999999999914</v>
      </c>
      <c r="D116">
        <f t="shared" si="3"/>
        <v>279.99315706677078</v>
      </c>
    </row>
    <row r="117" spans="1:4">
      <c r="A117" s="34">
        <f t="shared" si="2"/>
        <v>1809.5833333333246</v>
      </c>
      <c r="D117">
        <f t="shared" si="3"/>
        <v>279.99311259053212</v>
      </c>
    </row>
    <row r="118" spans="1:4">
      <c r="A118" s="34">
        <f t="shared" si="2"/>
        <v>1809.6666666666579</v>
      </c>
      <c r="D118">
        <f t="shared" si="3"/>
        <v>279.99306971973709</v>
      </c>
    </row>
    <row r="119" spans="1:4">
      <c r="A119" s="34">
        <f t="shared" si="2"/>
        <v>1809.7499999999911</v>
      </c>
      <c r="D119">
        <f t="shared" si="3"/>
        <v>279.99302848891199</v>
      </c>
    </row>
    <row r="120" spans="1:4">
      <c r="A120" s="34">
        <f t="shared" si="2"/>
        <v>1809.8333333333244</v>
      </c>
      <c r="D120">
        <f t="shared" si="3"/>
        <v>279.99298893258316</v>
      </c>
    </row>
    <row r="121" spans="1:4">
      <c r="A121" s="34">
        <f t="shared" si="2"/>
        <v>1809.9166666666576</v>
      </c>
      <c r="D121">
        <f t="shared" si="3"/>
        <v>279.99295108527696</v>
      </c>
    </row>
    <row r="122" spans="1:4">
      <c r="A122" s="34">
        <f t="shared" si="2"/>
        <v>1809.9999999999909</v>
      </c>
      <c r="D122">
        <f t="shared" si="3"/>
        <v>279.99291498151968</v>
      </c>
    </row>
    <row r="123" spans="1:4">
      <c r="A123" s="34">
        <f t="shared" si="2"/>
        <v>1810.0833333333242</v>
      </c>
      <c r="D123">
        <f t="shared" si="3"/>
        <v>279.99288065583761</v>
      </c>
    </row>
    <row r="124" spans="1:4">
      <c r="A124" s="34">
        <f t="shared" si="2"/>
        <v>1810.1666666666574</v>
      </c>
      <c r="D124">
        <f t="shared" si="3"/>
        <v>279.99284814275705</v>
      </c>
    </row>
    <row r="125" spans="1:4">
      <c r="A125" s="34">
        <f t="shared" si="2"/>
        <v>1810.2499999999907</v>
      </c>
      <c r="D125">
        <f t="shared" si="3"/>
        <v>279.99281747680442</v>
      </c>
    </row>
    <row r="126" spans="1:4">
      <c r="A126" s="34">
        <f t="shared" si="2"/>
        <v>1810.3333333333239</v>
      </c>
      <c r="D126">
        <f t="shared" si="3"/>
        <v>279.992788692506</v>
      </c>
    </row>
    <row r="127" spans="1:4">
      <c r="A127" s="34">
        <f t="shared" si="2"/>
        <v>1810.4166666666572</v>
      </c>
      <c r="D127">
        <f t="shared" si="3"/>
        <v>279.99276182438803</v>
      </c>
    </row>
    <row r="128" spans="1:4">
      <c r="A128" s="34">
        <f t="shared" si="2"/>
        <v>1810.4999999999905</v>
      </c>
      <c r="D128">
        <f t="shared" si="3"/>
        <v>279.99273690697692</v>
      </c>
    </row>
    <row r="129" spans="1:4">
      <c r="A129" s="34">
        <f t="shared" si="2"/>
        <v>1810.5833333333237</v>
      </c>
      <c r="D129">
        <f t="shared" si="3"/>
        <v>279.99271397479896</v>
      </c>
    </row>
    <row r="130" spans="1:4">
      <c r="A130" s="34">
        <f t="shared" si="2"/>
        <v>1810.666666666657</v>
      </c>
      <c r="D130">
        <f t="shared" si="3"/>
        <v>279.99269306238045</v>
      </c>
    </row>
    <row r="131" spans="1:4">
      <c r="A131" s="34">
        <f t="shared" si="2"/>
        <v>1810.7499999999902</v>
      </c>
      <c r="D131">
        <f t="shared" si="3"/>
        <v>279.99267420424769</v>
      </c>
    </row>
    <row r="132" spans="1:4">
      <c r="A132" s="34">
        <f t="shared" ref="A132:A195" si="4">A131+1/12</f>
        <v>1810.8333333333235</v>
      </c>
      <c r="D132">
        <f t="shared" ref="D132:D195" si="5">K$6*(A132-A$2)*(A132-A$2)*(A132-A$2)+K$7*(A132-A$2)*(A132-A$2)+K$9</f>
        <v>279.99265743492714</v>
      </c>
    </row>
    <row r="133" spans="1:4">
      <c r="A133" s="34">
        <f t="shared" si="4"/>
        <v>1810.9166666666567</v>
      </c>
      <c r="D133">
        <f t="shared" si="5"/>
        <v>279.99264278894492</v>
      </c>
    </row>
    <row r="134" spans="1:4">
      <c r="A134" s="34">
        <f t="shared" si="4"/>
        <v>1810.99999999999</v>
      </c>
      <c r="D134">
        <f t="shared" si="5"/>
        <v>279.9926303008275</v>
      </c>
    </row>
    <row r="135" spans="1:4">
      <c r="A135" s="34">
        <f t="shared" si="4"/>
        <v>1811.0833333333233</v>
      </c>
      <c r="D135">
        <f t="shared" si="5"/>
        <v>279.99262000510112</v>
      </c>
    </row>
    <row r="136" spans="1:4">
      <c r="A136" s="34">
        <f t="shared" si="4"/>
        <v>1811.1666666666565</v>
      </c>
      <c r="D136">
        <f t="shared" si="5"/>
        <v>279.99261193629218</v>
      </c>
    </row>
    <row r="137" spans="1:4">
      <c r="A137" s="34">
        <f t="shared" si="4"/>
        <v>1811.2499999999898</v>
      </c>
      <c r="D137">
        <f t="shared" si="5"/>
        <v>279.99260612892692</v>
      </c>
    </row>
    <row r="138" spans="1:4">
      <c r="A138" s="34">
        <f t="shared" si="4"/>
        <v>1811.333333333323</v>
      </c>
      <c r="D138">
        <f t="shared" si="5"/>
        <v>279.99260261753165</v>
      </c>
    </row>
    <row r="139" spans="1:4">
      <c r="A139" s="34">
        <f t="shared" si="4"/>
        <v>1811.4166666666563</v>
      </c>
      <c r="D139">
        <f t="shared" si="5"/>
        <v>279.99260143663275</v>
      </c>
    </row>
    <row r="140" spans="1:4">
      <c r="A140" s="34">
        <f t="shared" si="4"/>
        <v>1811.4999999999895</v>
      </c>
      <c r="D140">
        <f t="shared" si="5"/>
        <v>279.99260262075654</v>
      </c>
    </row>
    <row r="141" spans="1:4">
      <c r="A141" s="34">
        <f t="shared" si="4"/>
        <v>1811.5833333333228</v>
      </c>
      <c r="D141">
        <f t="shared" si="5"/>
        <v>279.99260620442931</v>
      </c>
    </row>
    <row r="142" spans="1:4">
      <c r="A142" s="34">
        <f t="shared" si="4"/>
        <v>1811.6666666666561</v>
      </c>
      <c r="D142">
        <f t="shared" si="5"/>
        <v>279.99261222217734</v>
      </c>
    </row>
    <row r="143" spans="1:4">
      <c r="A143" s="34">
        <f t="shared" si="4"/>
        <v>1811.7499999999893</v>
      </c>
      <c r="D143">
        <f t="shared" si="5"/>
        <v>279.99262070852706</v>
      </c>
    </row>
    <row r="144" spans="1:4">
      <c r="A144" s="34">
        <f t="shared" si="4"/>
        <v>1811.8333333333226</v>
      </c>
      <c r="D144">
        <f t="shared" si="5"/>
        <v>279.99263169800469</v>
      </c>
    </row>
    <row r="145" spans="1:4">
      <c r="A145" s="34">
        <f t="shared" si="4"/>
        <v>1811.9166666666558</v>
      </c>
      <c r="D145">
        <f t="shared" si="5"/>
        <v>279.99264522513658</v>
      </c>
    </row>
    <row r="146" spans="1:4">
      <c r="A146" s="34">
        <f t="shared" si="4"/>
        <v>1811.9999999999891</v>
      </c>
      <c r="D146">
        <f t="shared" si="5"/>
        <v>279.99266132444905</v>
      </c>
    </row>
    <row r="147" spans="1:4">
      <c r="A147" s="34">
        <f t="shared" si="4"/>
        <v>1812.0833333333223</v>
      </c>
      <c r="D147">
        <f t="shared" si="5"/>
        <v>279.99268003046842</v>
      </c>
    </row>
    <row r="148" spans="1:4">
      <c r="A148" s="34">
        <f t="shared" si="4"/>
        <v>1812.1666666666556</v>
      </c>
      <c r="D148">
        <f t="shared" si="5"/>
        <v>279.992701377721</v>
      </c>
    </row>
    <row r="149" spans="1:4">
      <c r="A149" s="34">
        <f t="shared" si="4"/>
        <v>1812.2499999999889</v>
      </c>
      <c r="D149">
        <f t="shared" si="5"/>
        <v>279.99272540073315</v>
      </c>
    </row>
    <row r="150" spans="1:4">
      <c r="A150" s="34">
        <f t="shared" si="4"/>
        <v>1812.3333333333221</v>
      </c>
      <c r="D150">
        <f t="shared" si="5"/>
        <v>279.99275213403121</v>
      </c>
    </row>
    <row r="151" spans="1:4">
      <c r="A151" s="34">
        <f t="shared" si="4"/>
        <v>1812.4166666666554</v>
      </c>
      <c r="D151">
        <f t="shared" si="5"/>
        <v>279.99278161214136</v>
      </c>
    </row>
    <row r="152" spans="1:4">
      <c r="A152" s="34">
        <f t="shared" si="4"/>
        <v>1812.4999999999886</v>
      </c>
      <c r="D152">
        <f t="shared" si="5"/>
        <v>279.99281386959007</v>
      </c>
    </row>
    <row r="153" spans="1:4">
      <c r="A153" s="34">
        <f t="shared" si="4"/>
        <v>1812.5833333333219</v>
      </c>
      <c r="D153">
        <f t="shared" si="5"/>
        <v>279.99284894090357</v>
      </c>
    </row>
    <row r="154" spans="1:4">
      <c r="A154" s="34">
        <f t="shared" si="4"/>
        <v>1812.6666666666551</v>
      </c>
      <c r="D154">
        <f t="shared" si="5"/>
        <v>279.99288686060828</v>
      </c>
    </row>
    <row r="155" spans="1:4">
      <c r="A155" s="34">
        <f t="shared" si="4"/>
        <v>1812.7499999999884</v>
      </c>
      <c r="D155">
        <f t="shared" si="5"/>
        <v>279.99292766323038</v>
      </c>
    </row>
    <row r="156" spans="1:4">
      <c r="A156" s="34">
        <f t="shared" si="4"/>
        <v>1812.8333333333217</v>
      </c>
      <c r="D156">
        <f t="shared" si="5"/>
        <v>279.99297138329626</v>
      </c>
    </row>
    <row r="157" spans="1:4">
      <c r="A157" s="34">
        <f t="shared" si="4"/>
        <v>1812.9166666666549</v>
      </c>
      <c r="D157">
        <f t="shared" si="5"/>
        <v>279.9930180553323</v>
      </c>
    </row>
    <row r="158" spans="1:4">
      <c r="A158" s="34">
        <f t="shared" si="4"/>
        <v>1812.9999999999882</v>
      </c>
      <c r="D158">
        <f t="shared" si="5"/>
        <v>279.99306771386472</v>
      </c>
    </row>
    <row r="159" spans="1:4">
      <c r="A159" s="34">
        <f t="shared" si="4"/>
        <v>1813.0833333333214</v>
      </c>
      <c r="D159">
        <f t="shared" si="5"/>
        <v>279.99312039341987</v>
      </c>
    </row>
    <row r="160" spans="1:4">
      <c r="A160" s="34">
        <f t="shared" si="4"/>
        <v>1813.1666666666547</v>
      </c>
      <c r="D160">
        <f t="shared" si="5"/>
        <v>279.99317612852411</v>
      </c>
    </row>
    <row r="161" spans="1:4">
      <c r="A161" s="34">
        <f t="shared" si="4"/>
        <v>1813.2499999999879</v>
      </c>
      <c r="D161">
        <f t="shared" si="5"/>
        <v>279.99323495370368</v>
      </c>
    </row>
    <row r="162" spans="1:4">
      <c r="A162" s="34">
        <f t="shared" si="4"/>
        <v>1813.3333333333212</v>
      </c>
      <c r="D162">
        <f t="shared" si="5"/>
        <v>279.99329690348497</v>
      </c>
    </row>
    <row r="163" spans="1:4">
      <c r="A163" s="34">
        <f t="shared" si="4"/>
        <v>1813.4166666666545</v>
      </c>
      <c r="D163">
        <f t="shared" si="5"/>
        <v>279.9933620123943</v>
      </c>
    </row>
    <row r="164" spans="1:4">
      <c r="A164" s="34">
        <f t="shared" si="4"/>
        <v>1813.4999999999877</v>
      </c>
      <c r="D164">
        <f t="shared" si="5"/>
        <v>279.99343031495795</v>
      </c>
    </row>
    <row r="165" spans="1:4">
      <c r="A165" s="34">
        <f t="shared" si="4"/>
        <v>1813.583333333321</v>
      </c>
      <c r="D165">
        <f t="shared" si="5"/>
        <v>279.99350184570227</v>
      </c>
    </row>
    <row r="166" spans="1:4">
      <c r="A166" s="34">
        <f t="shared" si="4"/>
        <v>1813.6666666666542</v>
      </c>
      <c r="D166">
        <f t="shared" si="5"/>
        <v>279.99357663915356</v>
      </c>
    </row>
    <row r="167" spans="1:4">
      <c r="A167" s="34">
        <f t="shared" si="4"/>
        <v>1813.7499999999875</v>
      </c>
      <c r="D167">
        <f t="shared" si="5"/>
        <v>279.99365472983817</v>
      </c>
    </row>
    <row r="168" spans="1:4">
      <c r="A168" s="34">
        <f t="shared" si="4"/>
        <v>1813.8333333333208</v>
      </c>
      <c r="D168">
        <f t="shared" si="5"/>
        <v>279.99373615228239</v>
      </c>
    </row>
    <row r="169" spans="1:4">
      <c r="A169" s="34">
        <f t="shared" si="4"/>
        <v>1813.916666666654</v>
      </c>
      <c r="D169">
        <f t="shared" si="5"/>
        <v>279.99382094101253</v>
      </c>
    </row>
    <row r="170" spans="1:4">
      <c r="A170" s="34">
        <f t="shared" si="4"/>
        <v>1813.9999999999873</v>
      </c>
      <c r="D170">
        <f t="shared" si="5"/>
        <v>279.99390913055493</v>
      </c>
    </row>
    <row r="171" spans="1:4">
      <c r="A171" s="34">
        <f t="shared" si="4"/>
        <v>1814.0833333333205</v>
      </c>
      <c r="D171">
        <f t="shared" si="5"/>
        <v>279.99400075543593</v>
      </c>
    </row>
    <row r="172" spans="1:4">
      <c r="A172" s="34">
        <f t="shared" si="4"/>
        <v>1814.1666666666538</v>
      </c>
      <c r="D172">
        <f t="shared" si="5"/>
        <v>279.99409585018179</v>
      </c>
    </row>
    <row r="173" spans="1:4">
      <c r="A173" s="34">
        <f t="shared" si="4"/>
        <v>1814.249999999987</v>
      </c>
      <c r="D173">
        <f t="shared" si="5"/>
        <v>279.99419444931891</v>
      </c>
    </row>
    <row r="174" spans="1:4">
      <c r="A174" s="34">
        <f t="shared" si="4"/>
        <v>1814.3333333333203</v>
      </c>
      <c r="D174">
        <f t="shared" si="5"/>
        <v>279.99429658737353</v>
      </c>
    </row>
    <row r="175" spans="1:4">
      <c r="A175" s="34">
        <f t="shared" si="4"/>
        <v>1814.4166666666536</v>
      </c>
      <c r="D175">
        <f t="shared" si="5"/>
        <v>279.99440229887199</v>
      </c>
    </row>
    <row r="176" spans="1:4">
      <c r="A176" s="34">
        <f t="shared" si="4"/>
        <v>1814.4999999999868</v>
      </c>
      <c r="D176">
        <f t="shared" si="5"/>
        <v>279.99451161834065</v>
      </c>
    </row>
    <row r="177" spans="1:4">
      <c r="A177" s="34">
        <f t="shared" si="4"/>
        <v>1814.5833333333201</v>
      </c>
      <c r="D177">
        <f t="shared" si="5"/>
        <v>279.99462458030581</v>
      </c>
    </row>
    <row r="178" spans="1:4">
      <c r="A178" s="34">
        <f t="shared" si="4"/>
        <v>1814.6666666666533</v>
      </c>
      <c r="D178">
        <f t="shared" si="5"/>
        <v>279.99474121929376</v>
      </c>
    </row>
    <row r="179" spans="1:4">
      <c r="A179" s="34">
        <f t="shared" si="4"/>
        <v>1814.7499999999866</v>
      </c>
      <c r="D179">
        <f t="shared" si="5"/>
        <v>279.99486156983085</v>
      </c>
    </row>
    <row r="180" spans="1:4">
      <c r="A180" s="34">
        <f t="shared" si="4"/>
        <v>1814.8333333333198</v>
      </c>
      <c r="D180">
        <f t="shared" si="5"/>
        <v>279.99498566644343</v>
      </c>
    </row>
    <row r="181" spans="1:4">
      <c r="A181" s="34">
        <f t="shared" si="4"/>
        <v>1814.9166666666531</v>
      </c>
      <c r="D181">
        <f t="shared" si="5"/>
        <v>279.99511354365774</v>
      </c>
    </row>
    <row r="182" spans="1:4">
      <c r="A182" s="34">
        <f t="shared" si="4"/>
        <v>1814.9999999999864</v>
      </c>
      <c r="D182">
        <f t="shared" si="5"/>
        <v>279.99524523600019</v>
      </c>
    </row>
    <row r="183" spans="1:4">
      <c r="A183" s="34">
        <f t="shared" si="4"/>
        <v>1815.0833333333196</v>
      </c>
      <c r="D183">
        <f t="shared" si="5"/>
        <v>279.99538077799701</v>
      </c>
    </row>
    <row r="184" spans="1:4">
      <c r="A184" s="34">
        <f t="shared" si="4"/>
        <v>1815.1666666666529</v>
      </c>
      <c r="D184">
        <f t="shared" si="5"/>
        <v>279.99552020417457</v>
      </c>
    </row>
    <row r="185" spans="1:4">
      <c r="A185" s="34">
        <f t="shared" si="4"/>
        <v>1815.2499999999861</v>
      </c>
      <c r="D185">
        <f t="shared" si="5"/>
        <v>279.9956635490592</v>
      </c>
    </row>
    <row r="186" spans="1:4">
      <c r="A186" s="34">
        <f t="shared" si="4"/>
        <v>1815.3333333333194</v>
      </c>
      <c r="D186">
        <f t="shared" si="5"/>
        <v>279.99581084717715</v>
      </c>
    </row>
    <row r="187" spans="1:4">
      <c r="A187" s="34">
        <f t="shared" si="4"/>
        <v>1815.4166666666526</v>
      </c>
      <c r="D187">
        <f t="shared" si="5"/>
        <v>279.99596213305483</v>
      </c>
    </row>
    <row r="188" spans="1:4">
      <c r="A188" s="34">
        <f t="shared" si="4"/>
        <v>1815.4999999999859</v>
      </c>
      <c r="D188">
        <f t="shared" si="5"/>
        <v>279.99611744121853</v>
      </c>
    </row>
    <row r="189" spans="1:4">
      <c r="A189" s="34">
        <f t="shared" si="4"/>
        <v>1815.5833333333192</v>
      </c>
      <c r="D189">
        <f t="shared" si="5"/>
        <v>279.99627680619454</v>
      </c>
    </row>
    <row r="190" spans="1:4">
      <c r="A190" s="34">
        <f t="shared" si="4"/>
        <v>1815.6666666666524</v>
      </c>
      <c r="D190">
        <f t="shared" si="5"/>
        <v>279.99644026250922</v>
      </c>
    </row>
    <row r="191" spans="1:4">
      <c r="A191" s="34">
        <f t="shared" si="4"/>
        <v>1815.7499999999857</v>
      </c>
      <c r="D191">
        <f t="shared" si="5"/>
        <v>279.99660784468887</v>
      </c>
    </row>
    <row r="192" spans="1:4">
      <c r="A192" s="34">
        <f t="shared" si="4"/>
        <v>1815.8333333333189</v>
      </c>
      <c r="D192">
        <f t="shared" si="5"/>
        <v>279.99677958725982</v>
      </c>
    </row>
    <row r="193" spans="1:4">
      <c r="A193" s="34">
        <f t="shared" si="4"/>
        <v>1815.9166666666522</v>
      </c>
      <c r="D193">
        <f t="shared" si="5"/>
        <v>279.99695552474833</v>
      </c>
    </row>
    <row r="194" spans="1:4">
      <c r="A194" s="34">
        <f t="shared" si="4"/>
        <v>1815.9999999999854</v>
      </c>
      <c r="D194">
        <f t="shared" si="5"/>
        <v>279.9971356916808</v>
      </c>
    </row>
    <row r="195" spans="1:4">
      <c r="A195" s="34">
        <f t="shared" si="4"/>
        <v>1816.0833333333187</v>
      </c>
      <c r="D195">
        <f t="shared" si="5"/>
        <v>279.99732012258352</v>
      </c>
    </row>
    <row r="196" spans="1:4">
      <c r="A196" s="34">
        <f t="shared" ref="A196:A259" si="6">A195+1/12</f>
        <v>1816.166666666652</v>
      </c>
      <c r="D196">
        <f t="shared" ref="D196:D259" si="7">K$6*(A196-A$2)*(A196-A$2)*(A196-A$2)+K$7*(A196-A$2)*(A196-A$2)+K$9</f>
        <v>279.99750885198284</v>
      </c>
    </row>
    <row r="197" spans="1:4">
      <c r="A197" s="34">
        <f t="shared" si="6"/>
        <v>1816.2499999999852</v>
      </c>
      <c r="D197">
        <f t="shared" si="7"/>
        <v>279.99770191440501</v>
      </c>
    </row>
    <row r="198" spans="1:4">
      <c r="A198" s="34">
        <f t="shared" si="6"/>
        <v>1816.3333333333185</v>
      </c>
      <c r="D198">
        <f t="shared" si="7"/>
        <v>279.99789934437638</v>
      </c>
    </row>
    <row r="199" spans="1:4">
      <c r="A199" s="34">
        <f t="shared" si="6"/>
        <v>1816.4166666666517</v>
      </c>
      <c r="D199">
        <f t="shared" si="7"/>
        <v>279.99810117642329</v>
      </c>
    </row>
    <row r="200" spans="1:4">
      <c r="A200" s="34">
        <f t="shared" si="6"/>
        <v>1816.499999999985</v>
      </c>
      <c r="D200">
        <f t="shared" si="7"/>
        <v>279.99830744507204</v>
      </c>
    </row>
    <row r="201" spans="1:4">
      <c r="A201" s="34">
        <f t="shared" si="6"/>
        <v>1816.5833333333183</v>
      </c>
      <c r="D201">
        <f t="shared" si="7"/>
        <v>279.99851818484899</v>
      </c>
    </row>
    <row r="202" spans="1:4">
      <c r="A202" s="34">
        <f t="shared" si="6"/>
        <v>1816.6666666666515</v>
      </c>
      <c r="D202">
        <f t="shared" si="7"/>
        <v>279.99873343028042</v>
      </c>
    </row>
    <row r="203" spans="1:4">
      <c r="A203" s="34">
        <f t="shared" si="6"/>
        <v>1816.7499999999848</v>
      </c>
      <c r="D203">
        <f t="shared" si="7"/>
        <v>279.99895321589264</v>
      </c>
    </row>
    <row r="204" spans="1:4">
      <c r="A204" s="34">
        <f t="shared" si="6"/>
        <v>1816.833333333318</v>
      </c>
      <c r="D204">
        <f t="shared" si="7"/>
        <v>279.99917757621199</v>
      </c>
    </row>
    <row r="205" spans="1:4">
      <c r="A205" s="34">
        <f t="shared" si="6"/>
        <v>1816.9166666666513</v>
      </c>
      <c r="D205">
        <f t="shared" si="7"/>
        <v>279.99940654576477</v>
      </c>
    </row>
    <row r="206" spans="1:4">
      <c r="A206" s="34">
        <f t="shared" si="6"/>
        <v>1816.9999999999845</v>
      </c>
      <c r="D206">
        <f t="shared" si="7"/>
        <v>279.99964015907733</v>
      </c>
    </row>
    <row r="207" spans="1:4">
      <c r="A207" s="34">
        <f t="shared" si="6"/>
        <v>1817.0833333333178</v>
      </c>
      <c r="D207">
        <f t="shared" si="7"/>
        <v>279.99987845067596</v>
      </c>
    </row>
    <row r="208" spans="1:4">
      <c r="A208" s="34">
        <f t="shared" si="6"/>
        <v>1817.1666666666511</v>
      </c>
      <c r="D208">
        <f t="shared" si="7"/>
        <v>280.00012145508703</v>
      </c>
    </row>
    <row r="209" spans="1:4">
      <c r="A209" s="34">
        <f t="shared" si="6"/>
        <v>1817.2499999999843</v>
      </c>
      <c r="D209">
        <f t="shared" si="7"/>
        <v>280.00036920683681</v>
      </c>
    </row>
    <row r="210" spans="1:4">
      <c r="A210" s="34">
        <f t="shared" si="6"/>
        <v>1817.3333333333176</v>
      </c>
      <c r="D210">
        <f t="shared" si="7"/>
        <v>280.00062174045161</v>
      </c>
    </row>
    <row r="211" spans="1:4">
      <c r="A211" s="34">
        <f t="shared" si="6"/>
        <v>1817.4166666666508</v>
      </c>
      <c r="D211">
        <f t="shared" si="7"/>
        <v>280.00087909045783</v>
      </c>
    </row>
    <row r="212" spans="1:4">
      <c r="A212" s="34">
        <f t="shared" si="6"/>
        <v>1817.4999999999841</v>
      </c>
      <c r="D212">
        <f t="shared" si="7"/>
        <v>280.00114129138166</v>
      </c>
    </row>
    <row r="213" spans="1:4">
      <c r="A213" s="34">
        <f t="shared" si="6"/>
        <v>1817.5833333333173</v>
      </c>
      <c r="D213">
        <f t="shared" si="7"/>
        <v>280.00140837774956</v>
      </c>
    </row>
    <row r="214" spans="1:4">
      <c r="A214" s="34">
        <f t="shared" si="6"/>
        <v>1817.6666666666506</v>
      </c>
      <c r="D214">
        <f t="shared" si="7"/>
        <v>280.00168038408776</v>
      </c>
    </row>
    <row r="215" spans="1:4">
      <c r="A215" s="34">
        <f t="shared" si="6"/>
        <v>1817.7499999999839</v>
      </c>
      <c r="D215">
        <f t="shared" si="7"/>
        <v>280.00195734492257</v>
      </c>
    </row>
    <row r="216" spans="1:4">
      <c r="A216" s="34">
        <f t="shared" si="6"/>
        <v>1817.8333333333171</v>
      </c>
      <c r="D216">
        <f t="shared" si="7"/>
        <v>280.0022392947804</v>
      </c>
    </row>
    <row r="217" spans="1:4">
      <c r="A217" s="34">
        <f t="shared" si="6"/>
        <v>1817.9166666666504</v>
      </c>
      <c r="D217">
        <f t="shared" si="7"/>
        <v>280.00252626818747</v>
      </c>
    </row>
    <row r="218" spans="1:4">
      <c r="A218" s="34">
        <f t="shared" si="6"/>
        <v>1817.9999999999836</v>
      </c>
      <c r="D218">
        <f t="shared" si="7"/>
        <v>280.00281829967014</v>
      </c>
    </row>
    <row r="219" spans="1:4">
      <c r="A219" s="34">
        <f t="shared" si="6"/>
        <v>1818.0833333333169</v>
      </c>
      <c r="D219">
        <f t="shared" si="7"/>
        <v>280.00311542375476</v>
      </c>
    </row>
    <row r="220" spans="1:4">
      <c r="A220" s="34">
        <f t="shared" si="6"/>
        <v>1818.1666666666501</v>
      </c>
      <c r="D220">
        <f t="shared" si="7"/>
        <v>280.00341767496758</v>
      </c>
    </row>
    <row r="221" spans="1:4">
      <c r="A221" s="34">
        <f t="shared" si="6"/>
        <v>1818.2499999999834</v>
      </c>
      <c r="D221">
        <f t="shared" si="7"/>
        <v>280.00372508783499</v>
      </c>
    </row>
    <row r="222" spans="1:4">
      <c r="A222" s="34">
        <f t="shared" si="6"/>
        <v>1818.3333333333167</v>
      </c>
      <c r="D222">
        <f t="shared" si="7"/>
        <v>280.0040376968833</v>
      </c>
    </row>
    <row r="223" spans="1:4">
      <c r="A223" s="34">
        <f t="shared" si="6"/>
        <v>1818.4166666666499</v>
      </c>
      <c r="D223">
        <f t="shared" si="7"/>
        <v>280.0043555366388</v>
      </c>
    </row>
    <row r="224" spans="1:4">
      <c r="A224" s="34">
        <f t="shared" si="6"/>
        <v>1818.4999999999832</v>
      </c>
      <c r="D224">
        <f t="shared" si="7"/>
        <v>280.00467864162778</v>
      </c>
    </row>
    <row r="225" spans="1:4">
      <c r="A225" s="34">
        <f t="shared" si="6"/>
        <v>1818.5833333333164</v>
      </c>
      <c r="D225">
        <f t="shared" si="7"/>
        <v>280.00500704637665</v>
      </c>
    </row>
    <row r="226" spans="1:4">
      <c r="A226" s="34">
        <f t="shared" si="6"/>
        <v>1818.6666666666497</v>
      </c>
      <c r="D226">
        <f t="shared" si="7"/>
        <v>280.00534078541165</v>
      </c>
    </row>
    <row r="227" spans="1:4">
      <c r="A227" s="34">
        <f t="shared" si="6"/>
        <v>1818.7499999999829</v>
      </c>
      <c r="D227">
        <f t="shared" si="7"/>
        <v>280.00567989325913</v>
      </c>
    </row>
    <row r="228" spans="1:4">
      <c r="A228" s="34">
        <f t="shared" si="6"/>
        <v>1818.8333333333162</v>
      </c>
      <c r="D228">
        <f t="shared" si="7"/>
        <v>280.00602440444544</v>
      </c>
    </row>
    <row r="229" spans="1:4">
      <c r="A229" s="34">
        <f t="shared" si="6"/>
        <v>1818.9166666666495</v>
      </c>
      <c r="D229">
        <f t="shared" si="7"/>
        <v>280.00637435349682</v>
      </c>
    </row>
    <row r="230" spans="1:4">
      <c r="A230" s="34">
        <f t="shared" si="6"/>
        <v>1818.9999999999827</v>
      </c>
      <c r="D230">
        <f t="shared" si="7"/>
        <v>280.00672977493969</v>
      </c>
    </row>
    <row r="231" spans="1:4">
      <c r="A231" s="34">
        <f t="shared" si="6"/>
        <v>1819.083333333316</v>
      </c>
      <c r="D231">
        <f t="shared" si="7"/>
        <v>280.00709070330026</v>
      </c>
    </row>
    <row r="232" spans="1:4">
      <c r="A232" s="34">
        <f t="shared" si="6"/>
        <v>1819.1666666666492</v>
      </c>
      <c r="D232">
        <f t="shared" si="7"/>
        <v>280.00745717310497</v>
      </c>
    </row>
    <row r="233" spans="1:4">
      <c r="A233" s="34">
        <f t="shared" si="6"/>
        <v>1819.2499999999825</v>
      </c>
      <c r="D233">
        <f t="shared" si="7"/>
        <v>280.00782921888003</v>
      </c>
    </row>
    <row r="234" spans="1:4">
      <c r="A234" s="34">
        <f t="shared" si="6"/>
        <v>1819.3333333333157</v>
      </c>
      <c r="D234">
        <f t="shared" si="7"/>
        <v>280.00820687515181</v>
      </c>
    </row>
    <row r="235" spans="1:4">
      <c r="A235" s="34">
        <f t="shared" si="6"/>
        <v>1819.416666666649</v>
      </c>
      <c r="D235">
        <f t="shared" si="7"/>
        <v>280.00859017644666</v>
      </c>
    </row>
    <row r="236" spans="1:4">
      <c r="A236" s="34">
        <f t="shared" si="6"/>
        <v>1819.4999999999823</v>
      </c>
      <c r="D236">
        <f t="shared" si="7"/>
        <v>280.00897915729081</v>
      </c>
    </row>
    <row r="237" spans="1:4">
      <c r="A237" s="34">
        <f t="shared" si="6"/>
        <v>1819.5833333333155</v>
      </c>
      <c r="D237">
        <f t="shared" si="7"/>
        <v>280.00937385221067</v>
      </c>
    </row>
    <row r="238" spans="1:4">
      <c r="A238" s="34">
        <f t="shared" si="6"/>
        <v>1819.6666666666488</v>
      </c>
      <c r="D238">
        <f t="shared" si="7"/>
        <v>280.00977429573254</v>
      </c>
    </row>
    <row r="239" spans="1:4">
      <c r="A239" s="34">
        <f t="shared" si="6"/>
        <v>1819.749999999982</v>
      </c>
      <c r="D239">
        <f t="shared" si="7"/>
        <v>280.01018052238271</v>
      </c>
    </row>
    <row r="240" spans="1:4">
      <c r="A240" s="34">
        <f t="shared" si="6"/>
        <v>1819.8333333333153</v>
      </c>
      <c r="D240">
        <f t="shared" si="7"/>
        <v>280.01059256668754</v>
      </c>
    </row>
    <row r="241" spans="1:4">
      <c r="A241" s="34">
        <f t="shared" si="6"/>
        <v>1819.9166666666486</v>
      </c>
      <c r="D241">
        <f t="shared" si="7"/>
        <v>280.01101046317331</v>
      </c>
    </row>
    <row r="242" spans="1:4">
      <c r="A242" s="34">
        <f t="shared" si="6"/>
        <v>1819.9999999999818</v>
      </c>
      <c r="D242">
        <f t="shared" si="7"/>
        <v>280.01143424636632</v>
      </c>
    </row>
    <row r="243" spans="1:4">
      <c r="A243" s="34">
        <f t="shared" si="6"/>
        <v>1820.0833333333151</v>
      </c>
      <c r="D243">
        <f t="shared" si="7"/>
        <v>280.01186395079299</v>
      </c>
    </row>
    <row r="244" spans="1:4">
      <c r="A244" s="34">
        <f t="shared" si="6"/>
        <v>1820.1666666666483</v>
      </c>
      <c r="D244">
        <f t="shared" si="7"/>
        <v>280.01229961097954</v>
      </c>
    </row>
    <row r="245" spans="1:4">
      <c r="A245" s="34">
        <f t="shared" si="6"/>
        <v>1820.2499999999816</v>
      </c>
      <c r="D245">
        <f t="shared" si="7"/>
        <v>280.01274126145233</v>
      </c>
    </row>
    <row r="246" spans="1:4">
      <c r="A246" s="34">
        <f t="shared" si="6"/>
        <v>1820.3333333333148</v>
      </c>
      <c r="D246">
        <f t="shared" si="7"/>
        <v>280.01318893673766</v>
      </c>
    </row>
    <row r="247" spans="1:4">
      <c r="A247" s="34">
        <f t="shared" si="6"/>
        <v>1820.4166666666481</v>
      </c>
      <c r="D247">
        <f t="shared" si="7"/>
        <v>280.01364267136188</v>
      </c>
    </row>
    <row r="248" spans="1:4">
      <c r="A248" s="34">
        <f t="shared" si="6"/>
        <v>1820.4999999999814</v>
      </c>
      <c r="D248">
        <f t="shared" si="7"/>
        <v>280.01410249985128</v>
      </c>
    </row>
    <row r="249" spans="1:4">
      <c r="A249" s="34">
        <f t="shared" si="6"/>
        <v>1820.5833333333146</v>
      </c>
      <c r="D249">
        <f t="shared" si="7"/>
        <v>280.01456845673215</v>
      </c>
    </row>
    <row r="250" spans="1:4">
      <c r="A250" s="34">
        <f t="shared" si="6"/>
        <v>1820.6666666666479</v>
      </c>
      <c r="D250">
        <f t="shared" si="7"/>
        <v>280.01504057653091</v>
      </c>
    </row>
    <row r="251" spans="1:4">
      <c r="A251" s="34">
        <f t="shared" si="6"/>
        <v>1820.7499999999811</v>
      </c>
      <c r="D251">
        <f t="shared" si="7"/>
        <v>280.01551889377379</v>
      </c>
    </row>
    <row r="252" spans="1:4">
      <c r="A252" s="34">
        <f t="shared" si="6"/>
        <v>1820.8333333333144</v>
      </c>
      <c r="D252">
        <f t="shared" si="7"/>
        <v>280.0160034429872</v>
      </c>
    </row>
    <row r="253" spans="1:4">
      <c r="A253" s="34">
        <f t="shared" si="6"/>
        <v>1820.9166666666476</v>
      </c>
      <c r="D253">
        <f t="shared" si="7"/>
        <v>280.01649425869732</v>
      </c>
    </row>
    <row r="254" spans="1:4">
      <c r="A254" s="34">
        <f t="shared" si="6"/>
        <v>1820.9999999999809</v>
      </c>
      <c r="D254">
        <f t="shared" si="7"/>
        <v>280.01699137543062</v>
      </c>
    </row>
    <row r="255" spans="1:4">
      <c r="A255" s="34">
        <f t="shared" si="6"/>
        <v>1821.0833333333142</v>
      </c>
      <c r="D255">
        <f t="shared" si="7"/>
        <v>280.01749482771334</v>
      </c>
    </row>
    <row r="256" spans="1:4">
      <c r="A256" s="34">
        <f t="shared" si="6"/>
        <v>1821.1666666666474</v>
      </c>
      <c r="D256">
        <f t="shared" si="7"/>
        <v>280.01800465007176</v>
      </c>
    </row>
    <row r="257" spans="1:4">
      <c r="A257" s="34">
        <f t="shared" si="6"/>
        <v>1821.2499999999807</v>
      </c>
      <c r="D257">
        <f t="shared" si="7"/>
        <v>280.0185208770323</v>
      </c>
    </row>
    <row r="258" spans="1:4">
      <c r="A258" s="34">
        <f t="shared" si="6"/>
        <v>1821.3333333333139</v>
      </c>
      <c r="D258">
        <f t="shared" si="7"/>
        <v>280.0190435431212</v>
      </c>
    </row>
    <row r="259" spans="1:4">
      <c r="A259" s="34">
        <f t="shared" si="6"/>
        <v>1821.4166666666472</v>
      </c>
      <c r="D259">
        <f t="shared" si="7"/>
        <v>280.0195726828648</v>
      </c>
    </row>
    <row r="260" spans="1:4">
      <c r="A260" s="34">
        <f t="shared" ref="A260:A323" si="8">A259+1/12</f>
        <v>1821.4999999999804</v>
      </c>
      <c r="D260">
        <f t="shared" ref="D260:D323" si="9">K$6*(A260-A$2)*(A260-A$2)*(A260-A$2)+K$7*(A260-A$2)*(A260-A$2)+K$9</f>
        <v>280.02010833078947</v>
      </c>
    </row>
    <row r="261" spans="1:4">
      <c r="A261" s="34">
        <f t="shared" si="8"/>
        <v>1821.5833333333137</v>
      </c>
      <c r="D261">
        <f t="shared" si="9"/>
        <v>280.02065052142149</v>
      </c>
    </row>
    <row r="262" spans="1:4">
      <c r="A262" s="34">
        <f t="shared" si="8"/>
        <v>1821.666666666647</v>
      </c>
      <c r="D262">
        <f t="shared" si="9"/>
        <v>280.02119928928715</v>
      </c>
    </row>
    <row r="263" spans="1:4">
      <c r="A263" s="34">
        <f t="shared" si="8"/>
        <v>1821.7499999999802</v>
      </c>
      <c r="D263">
        <f t="shared" si="9"/>
        <v>280.02175466891282</v>
      </c>
    </row>
    <row r="264" spans="1:4">
      <c r="A264" s="34">
        <f t="shared" si="8"/>
        <v>1821.8333333333135</v>
      </c>
      <c r="D264">
        <f t="shared" si="9"/>
        <v>280.02231669482478</v>
      </c>
    </row>
    <row r="265" spans="1:4">
      <c r="A265" s="34">
        <f t="shared" si="8"/>
        <v>1821.9166666666467</v>
      </c>
      <c r="D265">
        <f t="shared" si="9"/>
        <v>280.02288540154933</v>
      </c>
    </row>
    <row r="266" spans="1:4">
      <c r="A266" s="34">
        <f t="shared" si="8"/>
        <v>1821.99999999998</v>
      </c>
      <c r="D266">
        <f t="shared" si="9"/>
        <v>280.02346082361288</v>
      </c>
    </row>
    <row r="267" spans="1:4">
      <c r="A267" s="34">
        <f t="shared" si="8"/>
        <v>1822.0833333333132</v>
      </c>
      <c r="D267">
        <f t="shared" si="9"/>
        <v>280.02404299554172</v>
      </c>
    </row>
    <row r="268" spans="1:4">
      <c r="A268" s="34">
        <f t="shared" si="8"/>
        <v>1822.1666666666465</v>
      </c>
      <c r="D268">
        <f t="shared" si="9"/>
        <v>280.02463195186209</v>
      </c>
    </row>
    <row r="269" spans="1:4">
      <c r="A269" s="34">
        <f t="shared" si="8"/>
        <v>1822.2499999999798</v>
      </c>
      <c r="D269">
        <f t="shared" si="9"/>
        <v>280.0252277271004</v>
      </c>
    </row>
    <row r="270" spans="1:4">
      <c r="A270" s="34">
        <f t="shared" si="8"/>
        <v>1822.333333333313</v>
      </c>
      <c r="D270">
        <f t="shared" si="9"/>
        <v>280.02583035578294</v>
      </c>
    </row>
    <row r="271" spans="1:4">
      <c r="A271" s="34">
        <f t="shared" si="8"/>
        <v>1822.4166666666463</v>
      </c>
      <c r="D271">
        <f t="shared" si="9"/>
        <v>280.02643987243601</v>
      </c>
    </row>
    <row r="272" spans="1:4">
      <c r="A272" s="34">
        <f t="shared" si="8"/>
        <v>1822.4999999999795</v>
      </c>
      <c r="D272">
        <f t="shared" si="9"/>
        <v>280.02705631158591</v>
      </c>
    </row>
    <row r="273" spans="1:4">
      <c r="A273" s="34">
        <f t="shared" si="8"/>
        <v>1822.5833333333128</v>
      </c>
      <c r="D273">
        <f t="shared" si="9"/>
        <v>280.02767970775903</v>
      </c>
    </row>
    <row r="274" spans="1:4">
      <c r="A274" s="34">
        <f t="shared" si="8"/>
        <v>1822.6666666666461</v>
      </c>
      <c r="D274">
        <f t="shared" si="9"/>
        <v>280.02831009548169</v>
      </c>
    </row>
    <row r="275" spans="1:4">
      <c r="A275" s="34">
        <f t="shared" si="8"/>
        <v>1822.7499999999793</v>
      </c>
      <c r="D275">
        <f t="shared" si="9"/>
        <v>280.0289475092801</v>
      </c>
    </row>
    <row r="276" spans="1:4">
      <c r="A276" s="34">
        <f t="shared" si="8"/>
        <v>1822.8333333333126</v>
      </c>
      <c r="D276">
        <f t="shared" si="9"/>
        <v>280.02959198368075</v>
      </c>
    </row>
    <row r="277" spans="1:4">
      <c r="A277" s="34">
        <f t="shared" si="8"/>
        <v>1822.9166666666458</v>
      </c>
      <c r="D277">
        <f t="shared" si="9"/>
        <v>280.0302435532098</v>
      </c>
    </row>
    <row r="278" spans="1:4">
      <c r="A278" s="34">
        <f t="shared" si="8"/>
        <v>1822.9999999999791</v>
      </c>
      <c r="D278">
        <f t="shared" si="9"/>
        <v>280.03090225239362</v>
      </c>
    </row>
    <row r="279" spans="1:4">
      <c r="A279" s="34">
        <f t="shared" si="8"/>
        <v>1823.0833333333123</v>
      </c>
      <c r="D279">
        <f t="shared" si="9"/>
        <v>280.03156811575855</v>
      </c>
    </row>
    <row r="280" spans="1:4">
      <c r="A280" s="34">
        <f t="shared" si="8"/>
        <v>1823.1666666666456</v>
      </c>
      <c r="D280">
        <f t="shared" si="9"/>
        <v>280.03224117783094</v>
      </c>
    </row>
    <row r="281" spans="1:4">
      <c r="A281" s="34">
        <f t="shared" si="8"/>
        <v>1823.2499999999789</v>
      </c>
      <c r="D281">
        <f t="shared" si="9"/>
        <v>280.03292147313704</v>
      </c>
    </row>
    <row r="282" spans="1:4">
      <c r="A282" s="34">
        <f t="shared" si="8"/>
        <v>1823.3333333333121</v>
      </c>
      <c r="D282">
        <f t="shared" si="9"/>
        <v>280.03360903620325</v>
      </c>
    </row>
    <row r="283" spans="1:4">
      <c r="A283" s="34">
        <f t="shared" si="8"/>
        <v>1823.4166666666454</v>
      </c>
      <c r="D283">
        <f t="shared" si="9"/>
        <v>280.0343039015558</v>
      </c>
    </row>
    <row r="284" spans="1:4">
      <c r="A284" s="34">
        <f t="shared" si="8"/>
        <v>1823.4999999999786</v>
      </c>
      <c r="D284">
        <f t="shared" si="9"/>
        <v>280.03500610372106</v>
      </c>
    </row>
    <row r="285" spans="1:4">
      <c r="A285" s="34">
        <f t="shared" si="8"/>
        <v>1823.5833333333119</v>
      </c>
      <c r="D285">
        <f t="shared" si="9"/>
        <v>280.03571567722531</v>
      </c>
    </row>
    <row r="286" spans="1:4">
      <c r="A286" s="34">
        <f t="shared" si="8"/>
        <v>1823.6666666666451</v>
      </c>
      <c r="D286">
        <f t="shared" si="9"/>
        <v>280.03643265659491</v>
      </c>
    </row>
    <row r="287" spans="1:4">
      <c r="A287" s="34">
        <f t="shared" si="8"/>
        <v>1823.7499999999784</v>
      </c>
      <c r="D287">
        <f t="shared" si="9"/>
        <v>280.03715707635621</v>
      </c>
    </row>
    <row r="288" spans="1:4">
      <c r="A288" s="34">
        <f t="shared" si="8"/>
        <v>1823.8333333333117</v>
      </c>
      <c r="D288">
        <f t="shared" si="9"/>
        <v>280.0378889710355</v>
      </c>
    </row>
    <row r="289" spans="1:4">
      <c r="A289" s="34">
        <f t="shared" si="8"/>
        <v>1823.9166666666449</v>
      </c>
      <c r="D289">
        <f t="shared" si="9"/>
        <v>280.03862837515902</v>
      </c>
    </row>
    <row r="290" spans="1:4">
      <c r="A290" s="34">
        <f t="shared" si="8"/>
        <v>1823.9999999999782</v>
      </c>
      <c r="D290">
        <f t="shared" si="9"/>
        <v>280.03937532325324</v>
      </c>
    </row>
    <row r="291" spans="1:4">
      <c r="A291" s="34">
        <f t="shared" si="8"/>
        <v>1824.0833333333114</v>
      </c>
      <c r="D291">
        <f t="shared" si="9"/>
        <v>280.04012984984433</v>
      </c>
    </row>
    <row r="292" spans="1:4">
      <c r="A292" s="34">
        <f t="shared" si="8"/>
        <v>1824.1666666666447</v>
      </c>
      <c r="D292">
        <f t="shared" si="9"/>
        <v>280.04089198945871</v>
      </c>
    </row>
    <row r="293" spans="1:4">
      <c r="A293" s="34">
        <f t="shared" si="8"/>
        <v>1824.2499999999779</v>
      </c>
      <c r="D293">
        <f t="shared" si="9"/>
        <v>280.04166177662268</v>
      </c>
    </row>
    <row r="294" spans="1:4">
      <c r="A294" s="34">
        <f t="shared" si="8"/>
        <v>1824.3333333333112</v>
      </c>
      <c r="D294">
        <f t="shared" si="9"/>
        <v>280.04243924586257</v>
      </c>
    </row>
    <row r="295" spans="1:4">
      <c r="A295" s="34">
        <f t="shared" si="8"/>
        <v>1824.4166666666445</v>
      </c>
      <c r="D295">
        <f t="shared" si="9"/>
        <v>280.04322443170463</v>
      </c>
    </row>
    <row r="296" spans="1:4">
      <c r="A296" s="34">
        <f t="shared" si="8"/>
        <v>1824.4999999999777</v>
      </c>
      <c r="D296">
        <f t="shared" si="9"/>
        <v>280.04401736867527</v>
      </c>
    </row>
    <row r="297" spans="1:4">
      <c r="A297" s="34">
        <f t="shared" si="8"/>
        <v>1824.583333333311</v>
      </c>
      <c r="D297">
        <f t="shared" si="9"/>
        <v>280.04481809130073</v>
      </c>
    </row>
    <row r="298" spans="1:4">
      <c r="A298" s="34">
        <f t="shared" si="8"/>
        <v>1824.6666666666442</v>
      </c>
      <c r="D298">
        <f t="shared" si="9"/>
        <v>280.04562663410735</v>
      </c>
    </row>
    <row r="299" spans="1:4">
      <c r="A299" s="34">
        <f t="shared" si="8"/>
        <v>1824.7499999999775</v>
      </c>
      <c r="D299">
        <f t="shared" si="9"/>
        <v>280.04644303162149</v>
      </c>
    </row>
    <row r="300" spans="1:4">
      <c r="A300" s="34">
        <f t="shared" si="8"/>
        <v>1824.8333333333107</v>
      </c>
      <c r="D300">
        <f t="shared" si="9"/>
        <v>280.04726731836951</v>
      </c>
    </row>
    <row r="301" spans="1:4">
      <c r="A301" s="34">
        <f t="shared" si="8"/>
        <v>1824.916666666644</v>
      </c>
      <c r="D301">
        <f t="shared" si="9"/>
        <v>280.04809952887757</v>
      </c>
    </row>
    <row r="302" spans="1:4">
      <c r="A302" s="34">
        <f t="shared" si="8"/>
        <v>1824.9999999999773</v>
      </c>
      <c r="D302">
        <f t="shared" si="9"/>
        <v>280.04893969767215</v>
      </c>
    </row>
    <row r="303" spans="1:4">
      <c r="A303" s="34">
        <f t="shared" si="8"/>
        <v>1825.0833333333105</v>
      </c>
      <c r="D303">
        <f t="shared" si="9"/>
        <v>280.04978785927949</v>
      </c>
    </row>
    <row r="304" spans="1:4">
      <c r="A304" s="34">
        <f t="shared" si="8"/>
        <v>1825.1666666666438</v>
      </c>
      <c r="D304">
        <f t="shared" si="9"/>
        <v>280.05064404822593</v>
      </c>
    </row>
    <row r="305" spans="1:4">
      <c r="A305" s="34">
        <f t="shared" si="8"/>
        <v>1825.249999999977</v>
      </c>
      <c r="D305">
        <f t="shared" si="9"/>
        <v>280.05150829903778</v>
      </c>
    </row>
    <row r="306" spans="1:4">
      <c r="A306" s="34">
        <f t="shared" si="8"/>
        <v>1825.3333333333103</v>
      </c>
      <c r="D306">
        <f t="shared" si="9"/>
        <v>280.05238064624132</v>
      </c>
    </row>
    <row r="307" spans="1:4">
      <c r="A307" s="34">
        <f t="shared" si="8"/>
        <v>1825.4166666666436</v>
      </c>
      <c r="D307">
        <f t="shared" si="9"/>
        <v>280.05326112436296</v>
      </c>
    </row>
    <row r="308" spans="1:4">
      <c r="A308" s="34">
        <f t="shared" si="8"/>
        <v>1825.4999999999768</v>
      </c>
      <c r="D308">
        <f t="shared" si="9"/>
        <v>280.054149767929</v>
      </c>
    </row>
    <row r="309" spans="1:4">
      <c r="A309" s="34">
        <f t="shared" si="8"/>
        <v>1825.5833333333101</v>
      </c>
      <c r="D309">
        <f t="shared" si="9"/>
        <v>280.05504661146568</v>
      </c>
    </row>
    <row r="310" spans="1:4">
      <c r="A310" s="34">
        <f t="shared" si="8"/>
        <v>1825.6666666666433</v>
      </c>
      <c r="D310">
        <f t="shared" si="9"/>
        <v>280.05595168949941</v>
      </c>
    </row>
    <row r="311" spans="1:4">
      <c r="A311" s="34">
        <f t="shared" si="8"/>
        <v>1825.7499999999766</v>
      </c>
      <c r="D311">
        <f t="shared" si="9"/>
        <v>280.05686503655647</v>
      </c>
    </row>
    <row r="312" spans="1:4">
      <c r="A312" s="34">
        <f t="shared" si="8"/>
        <v>1825.8333333333098</v>
      </c>
      <c r="D312">
        <f t="shared" si="9"/>
        <v>280.05778668716317</v>
      </c>
    </row>
    <row r="313" spans="1:4">
      <c r="A313" s="34">
        <f t="shared" si="8"/>
        <v>1825.9166666666431</v>
      </c>
      <c r="D313">
        <f t="shared" si="9"/>
        <v>280.05871667584586</v>
      </c>
    </row>
    <row r="314" spans="1:4">
      <c r="A314" s="34">
        <f t="shared" si="8"/>
        <v>1825.9999999999764</v>
      </c>
      <c r="D314">
        <f t="shared" si="9"/>
        <v>280.05965503713082</v>
      </c>
    </row>
    <row r="315" spans="1:4">
      <c r="A315" s="34">
        <f t="shared" si="8"/>
        <v>1826.0833333333096</v>
      </c>
      <c r="D315">
        <f t="shared" si="9"/>
        <v>280.06060180554437</v>
      </c>
    </row>
    <row r="316" spans="1:4">
      <c r="A316" s="34">
        <f t="shared" si="8"/>
        <v>1826.1666666666429</v>
      </c>
      <c r="D316">
        <f t="shared" si="9"/>
        <v>280.06155701561289</v>
      </c>
    </row>
    <row r="317" spans="1:4">
      <c r="A317" s="34">
        <f t="shared" si="8"/>
        <v>1826.2499999999761</v>
      </c>
      <c r="D317">
        <f t="shared" si="9"/>
        <v>280.0625207018627</v>
      </c>
    </row>
    <row r="318" spans="1:4">
      <c r="A318" s="34">
        <f t="shared" si="8"/>
        <v>1826.3333333333094</v>
      </c>
      <c r="D318">
        <f t="shared" si="9"/>
        <v>280.06349289882002</v>
      </c>
    </row>
    <row r="319" spans="1:4">
      <c r="A319" s="34">
        <f t="shared" si="8"/>
        <v>1826.4166666666426</v>
      </c>
      <c r="D319">
        <f t="shared" si="9"/>
        <v>280.06447364101126</v>
      </c>
    </row>
    <row r="320" spans="1:4">
      <c r="A320" s="34">
        <f t="shared" si="8"/>
        <v>1826.4999999999759</v>
      </c>
      <c r="D320">
        <f t="shared" si="9"/>
        <v>280.06546296296267</v>
      </c>
    </row>
    <row r="321" spans="1:4">
      <c r="A321" s="34">
        <f t="shared" si="8"/>
        <v>1826.5833333333092</v>
      </c>
      <c r="D321">
        <f t="shared" si="9"/>
        <v>280.06646089920065</v>
      </c>
    </row>
    <row r="322" spans="1:4">
      <c r="A322" s="34">
        <f t="shared" si="8"/>
        <v>1826.6666666666424</v>
      </c>
      <c r="D322">
        <f t="shared" si="9"/>
        <v>280.06746748425149</v>
      </c>
    </row>
    <row r="323" spans="1:4">
      <c r="A323" s="34">
        <f t="shared" si="8"/>
        <v>1826.7499999999757</v>
      </c>
      <c r="D323">
        <f t="shared" si="9"/>
        <v>280.06848275264144</v>
      </c>
    </row>
    <row r="324" spans="1:4">
      <c r="A324" s="34">
        <f t="shared" ref="A324:A387" si="10">A323+1/12</f>
        <v>1826.8333333333089</v>
      </c>
      <c r="D324">
        <f t="shared" ref="D324:D387" si="11">K$6*(A324-A$2)*(A324-A$2)*(A324-A$2)+K$7*(A324-A$2)*(A324-A$2)+K$9</f>
        <v>280.06950673889696</v>
      </c>
    </row>
    <row r="325" spans="1:4">
      <c r="A325" s="34">
        <f t="shared" si="10"/>
        <v>1826.9166666666422</v>
      </c>
      <c r="D325">
        <f t="shared" si="11"/>
        <v>280.07053947754423</v>
      </c>
    </row>
    <row r="326" spans="1:4">
      <c r="A326" s="34">
        <f t="shared" si="10"/>
        <v>1826.9999999999754</v>
      </c>
      <c r="D326">
        <f t="shared" si="11"/>
        <v>280.07158100310966</v>
      </c>
    </row>
    <row r="327" spans="1:4">
      <c r="A327" s="34">
        <f t="shared" si="10"/>
        <v>1827.0833333333087</v>
      </c>
      <c r="D327">
        <f t="shared" si="11"/>
        <v>280.07263135011954</v>
      </c>
    </row>
    <row r="328" spans="1:4">
      <c r="A328" s="34">
        <f t="shared" si="10"/>
        <v>1827.166666666642</v>
      </c>
      <c r="D328">
        <f t="shared" si="11"/>
        <v>280.07369055310016</v>
      </c>
    </row>
    <row r="329" spans="1:4">
      <c r="A329" s="34">
        <f t="shared" si="10"/>
        <v>1827.2499999999752</v>
      </c>
      <c r="D329">
        <f t="shared" si="11"/>
        <v>280.07475864657789</v>
      </c>
    </row>
    <row r="330" spans="1:4">
      <c r="A330" s="34">
        <f t="shared" si="10"/>
        <v>1827.3333333333085</v>
      </c>
      <c r="D330">
        <f t="shared" si="11"/>
        <v>280.07583566507901</v>
      </c>
    </row>
    <row r="331" spans="1:4">
      <c r="A331" s="34">
        <f t="shared" si="10"/>
        <v>1827.4166666666417</v>
      </c>
      <c r="D331">
        <f t="shared" si="11"/>
        <v>280.07692164312988</v>
      </c>
    </row>
    <row r="332" spans="1:4">
      <c r="A332" s="34">
        <f t="shared" si="10"/>
        <v>1827.499999999975</v>
      </c>
      <c r="D332">
        <f t="shared" si="11"/>
        <v>280.07801661525679</v>
      </c>
    </row>
    <row r="333" spans="1:4">
      <c r="A333" s="34">
        <f t="shared" si="10"/>
        <v>1827.5833333333082</v>
      </c>
      <c r="D333">
        <f t="shared" si="11"/>
        <v>280.07912061598603</v>
      </c>
    </row>
    <row r="334" spans="1:4">
      <c r="A334" s="34">
        <f t="shared" si="10"/>
        <v>1827.6666666666415</v>
      </c>
      <c r="D334">
        <f t="shared" si="11"/>
        <v>280.08023367984401</v>
      </c>
    </row>
    <row r="335" spans="1:4">
      <c r="A335" s="34">
        <f t="shared" si="10"/>
        <v>1827.7499999999748</v>
      </c>
      <c r="D335">
        <f t="shared" si="11"/>
        <v>280.08135584135698</v>
      </c>
    </row>
    <row r="336" spans="1:4">
      <c r="A336" s="34">
        <f t="shared" si="10"/>
        <v>1827.833333333308</v>
      </c>
      <c r="D336">
        <f t="shared" si="11"/>
        <v>280.08248713505122</v>
      </c>
    </row>
    <row r="337" spans="1:4">
      <c r="A337" s="34">
        <f t="shared" si="10"/>
        <v>1827.9166666666413</v>
      </c>
      <c r="D337">
        <f t="shared" si="11"/>
        <v>280.08362759545321</v>
      </c>
    </row>
    <row r="338" spans="1:4">
      <c r="A338" s="34">
        <f t="shared" si="10"/>
        <v>1827.9999999999745</v>
      </c>
      <c r="D338">
        <f t="shared" si="11"/>
        <v>280.08477725708906</v>
      </c>
    </row>
    <row r="339" spans="1:4">
      <c r="A339" s="34">
        <f t="shared" si="10"/>
        <v>1828.0833333333078</v>
      </c>
      <c r="D339">
        <f t="shared" si="11"/>
        <v>280.0859361544853</v>
      </c>
    </row>
    <row r="340" spans="1:4">
      <c r="A340" s="34">
        <f t="shared" si="10"/>
        <v>1828.166666666641</v>
      </c>
      <c r="D340">
        <f t="shared" si="11"/>
        <v>280.08710432216805</v>
      </c>
    </row>
    <row r="341" spans="1:4">
      <c r="A341" s="34">
        <f t="shared" si="10"/>
        <v>1828.2499999999743</v>
      </c>
      <c r="D341">
        <f t="shared" si="11"/>
        <v>280.08828179466377</v>
      </c>
    </row>
    <row r="342" spans="1:4">
      <c r="A342" s="34">
        <f t="shared" si="10"/>
        <v>1828.3333333333076</v>
      </c>
      <c r="D342">
        <f t="shared" si="11"/>
        <v>280.08946860649871</v>
      </c>
    </row>
    <row r="343" spans="1:4">
      <c r="A343" s="34">
        <f t="shared" si="10"/>
        <v>1828.4166666666408</v>
      </c>
      <c r="D343">
        <f t="shared" si="11"/>
        <v>280.09066479219928</v>
      </c>
    </row>
    <row r="344" spans="1:4">
      <c r="A344" s="34">
        <f t="shared" si="10"/>
        <v>1828.4999999999741</v>
      </c>
      <c r="D344">
        <f t="shared" si="11"/>
        <v>280.09187038629165</v>
      </c>
    </row>
    <row r="345" spans="1:4">
      <c r="A345" s="34">
        <f t="shared" si="10"/>
        <v>1828.5833333333073</v>
      </c>
      <c r="D345">
        <f t="shared" si="11"/>
        <v>280.09308542330228</v>
      </c>
    </row>
    <row r="346" spans="1:4">
      <c r="A346" s="34">
        <f t="shared" si="10"/>
        <v>1828.6666666666406</v>
      </c>
      <c r="D346">
        <f t="shared" si="11"/>
        <v>280.09430993775743</v>
      </c>
    </row>
    <row r="347" spans="1:4">
      <c r="A347" s="34">
        <f t="shared" si="10"/>
        <v>1828.7499999999739</v>
      </c>
      <c r="D347">
        <f t="shared" si="11"/>
        <v>280.09554396418338</v>
      </c>
    </row>
    <row r="348" spans="1:4">
      <c r="A348" s="34">
        <f t="shared" si="10"/>
        <v>1828.8333333333071</v>
      </c>
      <c r="D348">
        <f t="shared" si="11"/>
        <v>280.09678753710654</v>
      </c>
    </row>
    <row r="349" spans="1:4">
      <c r="A349" s="34">
        <f t="shared" si="10"/>
        <v>1828.9166666666404</v>
      </c>
      <c r="D349">
        <f t="shared" si="11"/>
        <v>280.09804069105314</v>
      </c>
    </row>
    <row r="350" spans="1:4">
      <c r="A350" s="34">
        <f t="shared" si="10"/>
        <v>1828.9999999999736</v>
      </c>
      <c r="D350">
        <f t="shared" si="11"/>
        <v>280.09930346054955</v>
      </c>
    </row>
    <row r="351" spans="1:4">
      <c r="A351" s="34">
        <f t="shared" si="10"/>
        <v>1829.0833333333069</v>
      </c>
      <c r="D351">
        <f t="shared" si="11"/>
        <v>280.10057588012211</v>
      </c>
    </row>
    <row r="352" spans="1:4">
      <c r="A352" s="34">
        <f t="shared" si="10"/>
        <v>1829.1666666666401</v>
      </c>
      <c r="D352">
        <f t="shared" si="11"/>
        <v>280.10185798429711</v>
      </c>
    </row>
    <row r="353" spans="1:4">
      <c r="A353" s="34">
        <f t="shared" si="10"/>
        <v>1829.2499999999734</v>
      </c>
      <c r="D353">
        <f t="shared" si="11"/>
        <v>280.10314980760086</v>
      </c>
    </row>
    <row r="354" spans="1:4">
      <c r="A354" s="34">
        <f t="shared" si="10"/>
        <v>1829.3333333333067</v>
      </c>
      <c r="D354">
        <f t="shared" si="11"/>
        <v>280.10445138455964</v>
      </c>
    </row>
    <row r="355" spans="1:4">
      <c r="A355" s="34">
        <f t="shared" si="10"/>
        <v>1829.4166666666399</v>
      </c>
      <c r="D355">
        <f t="shared" si="11"/>
        <v>280.10576274969986</v>
      </c>
    </row>
    <row r="356" spans="1:4">
      <c r="A356" s="34">
        <f t="shared" si="10"/>
        <v>1829.4999999999732</v>
      </c>
      <c r="D356">
        <f t="shared" si="11"/>
        <v>280.10708393754783</v>
      </c>
    </row>
    <row r="357" spans="1:4">
      <c r="A357" s="34">
        <f t="shared" si="10"/>
        <v>1829.5833333333064</v>
      </c>
      <c r="D357">
        <f t="shared" si="11"/>
        <v>280.10841498262982</v>
      </c>
    </row>
    <row r="358" spans="1:4">
      <c r="A358" s="34">
        <f t="shared" si="10"/>
        <v>1829.6666666666397</v>
      </c>
      <c r="D358">
        <f t="shared" si="11"/>
        <v>280.10975591947215</v>
      </c>
    </row>
    <row r="359" spans="1:4">
      <c r="A359" s="34">
        <f t="shared" si="10"/>
        <v>1829.7499999999729</v>
      </c>
      <c r="D359">
        <f t="shared" si="11"/>
        <v>280.11110678260115</v>
      </c>
    </row>
    <row r="360" spans="1:4">
      <c r="A360" s="34">
        <f t="shared" si="10"/>
        <v>1829.8333333333062</v>
      </c>
      <c r="D360">
        <f t="shared" si="11"/>
        <v>280.11246760654319</v>
      </c>
    </row>
    <row r="361" spans="1:4">
      <c r="A361" s="34">
        <f t="shared" si="10"/>
        <v>1829.9166666666395</v>
      </c>
      <c r="D361">
        <f t="shared" si="11"/>
        <v>280.11383842582455</v>
      </c>
    </row>
    <row r="362" spans="1:4">
      <c r="A362" s="34">
        <f t="shared" si="10"/>
        <v>1829.9999999999727</v>
      </c>
      <c r="D362">
        <f t="shared" si="11"/>
        <v>280.11521927497148</v>
      </c>
    </row>
    <row r="363" spans="1:4">
      <c r="A363" s="34">
        <f t="shared" si="10"/>
        <v>1830.083333333306</v>
      </c>
      <c r="D363">
        <f t="shared" si="11"/>
        <v>280.11661018851044</v>
      </c>
    </row>
    <row r="364" spans="1:4">
      <c r="A364" s="34">
        <f t="shared" si="10"/>
        <v>1830.1666666666392</v>
      </c>
      <c r="D364">
        <f t="shared" si="11"/>
        <v>280.11801120096766</v>
      </c>
    </row>
    <row r="365" spans="1:4">
      <c r="A365" s="34">
        <f t="shared" si="10"/>
        <v>1830.2499999999725</v>
      </c>
      <c r="D365">
        <f t="shared" si="11"/>
        <v>280.11942234686944</v>
      </c>
    </row>
    <row r="366" spans="1:4">
      <c r="A366" s="34">
        <f t="shared" si="10"/>
        <v>1830.3333333333057</v>
      </c>
      <c r="D366">
        <f t="shared" si="11"/>
        <v>280.1208436607422</v>
      </c>
    </row>
    <row r="367" spans="1:4">
      <c r="A367" s="34">
        <f t="shared" si="10"/>
        <v>1830.416666666639</v>
      </c>
      <c r="D367">
        <f t="shared" si="11"/>
        <v>280.12227517711216</v>
      </c>
    </row>
    <row r="368" spans="1:4">
      <c r="A368" s="34">
        <f t="shared" si="10"/>
        <v>1830.4999999999723</v>
      </c>
      <c r="D368">
        <f t="shared" si="11"/>
        <v>280.12371693050568</v>
      </c>
    </row>
    <row r="369" spans="1:4">
      <c r="A369" s="34">
        <f t="shared" si="10"/>
        <v>1830.5833333333055</v>
      </c>
      <c r="D369">
        <f t="shared" si="11"/>
        <v>280.12516895544906</v>
      </c>
    </row>
    <row r="370" spans="1:4">
      <c r="A370" s="34">
        <f t="shared" si="10"/>
        <v>1830.6666666666388</v>
      </c>
      <c r="D370">
        <f t="shared" si="11"/>
        <v>280.12663128646864</v>
      </c>
    </row>
    <row r="371" spans="1:4">
      <c r="A371" s="34">
        <f t="shared" si="10"/>
        <v>1830.749999999972</v>
      </c>
      <c r="D371">
        <f t="shared" si="11"/>
        <v>280.12810395809078</v>
      </c>
    </row>
    <row r="372" spans="1:4">
      <c r="A372" s="34">
        <f t="shared" si="10"/>
        <v>1830.8333333333053</v>
      </c>
      <c r="D372">
        <f t="shared" si="11"/>
        <v>280.12958700484171</v>
      </c>
    </row>
    <row r="373" spans="1:4">
      <c r="A373" s="34">
        <f t="shared" si="10"/>
        <v>1830.9166666666385</v>
      </c>
      <c r="D373">
        <f t="shared" si="11"/>
        <v>280.13108046124779</v>
      </c>
    </row>
    <row r="374" spans="1:4">
      <c r="A374" s="34">
        <f t="shared" si="10"/>
        <v>1830.9999999999718</v>
      </c>
      <c r="D374">
        <f t="shared" si="11"/>
        <v>280.13258436183537</v>
      </c>
    </row>
    <row r="375" spans="1:4">
      <c r="A375" s="34">
        <f t="shared" si="10"/>
        <v>1831.0833333333051</v>
      </c>
      <c r="D375">
        <f t="shared" si="11"/>
        <v>280.13409874113069</v>
      </c>
    </row>
    <row r="376" spans="1:4">
      <c r="A376" s="34">
        <f t="shared" si="10"/>
        <v>1831.1666666666383</v>
      </c>
      <c r="D376">
        <f t="shared" si="11"/>
        <v>280.1356236336602</v>
      </c>
    </row>
    <row r="377" spans="1:4">
      <c r="A377" s="34">
        <f t="shared" si="10"/>
        <v>1831.2499999999716</v>
      </c>
      <c r="D377">
        <f t="shared" si="11"/>
        <v>280.1371590739501</v>
      </c>
    </row>
    <row r="378" spans="1:4">
      <c r="A378" s="34">
        <f t="shared" si="10"/>
        <v>1831.3333333333048</v>
      </c>
      <c r="D378">
        <f t="shared" si="11"/>
        <v>280.13870509652673</v>
      </c>
    </row>
    <row r="379" spans="1:4">
      <c r="A379" s="34">
        <f t="shared" si="10"/>
        <v>1831.4166666666381</v>
      </c>
      <c r="D379">
        <f t="shared" si="11"/>
        <v>280.14026173591651</v>
      </c>
    </row>
    <row r="380" spans="1:4">
      <c r="A380" s="34">
        <f t="shared" si="10"/>
        <v>1831.4999999999714</v>
      </c>
      <c r="D380">
        <f t="shared" si="11"/>
        <v>280.14182902664561</v>
      </c>
    </row>
    <row r="381" spans="1:4">
      <c r="A381" s="34">
        <f t="shared" si="10"/>
        <v>1831.5833333333046</v>
      </c>
      <c r="D381">
        <f t="shared" si="11"/>
        <v>280.14340700324044</v>
      </c>
    </row>
    <row r="382" spans="1:4">
      <c r="A382" s="34">
        <f t="shared" si="10"/>
        <v>1831.6666666666379</v>
      </c>
      <c r="D382">
        <f t="shared" si="11"/>
        <v>280.14499570022735</v>
      </c>
    </row>
    <row r="383" spans="1:4">
      <c r="A383" s="34">
        <f t="shared" si="10"/>
        <v>1831.7499999999711</v>
      </c>
      <c r="D383">
        <f t="shared" si="11"/>
        <v>280.14659515213253</v>
      </c>
    </row>
    <row r="384" spans="1:4">
      <c r="A384" s="34">
        <f t="shared" si="10"/>
        <v>1831.8333333333044</v>
      </c>
      <c r="D384">
        <f t="shared" si="11"/>
        <v>280.14820539348244</v>
      </c>
    </row>
    <row r="385" spans="1:4">
      <c r="A385" s="34">
        <f t="shared" si="10"/>
        <v>1831.9166666666376</v>
      </c>
      <c r="D385">
        <f t="shared" si="11"/>
        <v>280.14982645880332</v>
      </c>
    </row>
    <row r="386" spans="1:4">
      <c r="A386" s="34">
        <f t="shared" si="10"/>
        <v>1831.9999999999709</v>
      </c>
      <c r="D386">
        <f t="shared" si="11"/>
        <v>280.15145838262151</v>
      </c>
    </row>
    <row r="387" spans="1:4">
      <c r="A387" s="34">
        <f t="shared" si="10"/>
        <v>1832.0833333333042</v>
      </c>
      <c r="D387">
        <f t="shared" si="11"/>
        <v>280.15310119946338</v>
      </c>
    </row>
    <row r="388" spans="1:4">
      <c r="A388" s="34">
        <f t="shared" ref="A388:A451" si="12">A387+1/12</f>
        <v>1832.1666666666374</v>
      </c>
      <c r="D388">
        <f t="shared" ref="D388:D451" si="13">K$6*(A388-A$2)*(A388-A$2)*(A388-A$2)+K$7*(A388-A$2)*(A388-A$2)+K$9</f>
        <v>280.15475494385515</v>
      </c>
    </row>
    <row r="389" spans="1:4">
      <c r="A389" s="34">
        <f t="shared" si="12"/>
        <v>1832.2499999999707</v>
      </c>
      <c r="D389">
        <f t="shared" si="13"/>
        <v>280.15641965032319</v>
      </c>
    </row>
    <row r="390" spans="1:4">
      <c r="A390" s="34">
        <f t="shared" si="12"/>
        <v>1832.3333333333039</v>
      </c>
      <c r="D390">
        <f t="shared" si="13"/>
        <v>280.15809535339383</v>
      </c>
    </row>
    <row r="391" spans="1:4">
      <c r="A391" s="34">
        <f t="shared" si="12"/>
        <v>1832.4166666666372</v>
      </c>
      <c r="D391">
        <f t="shared" si="13"/>
        <v>280.15978208759333</v>
      </c>
    </row>
    <row r="392" spans="1:4">
      <c r="A392" s="34">
        <f t="shared" si="12"/>
        <v>1832.4999999999704</v>
      </c>
      <c r="D392">
        <f t="shared" si="13"/>
        <v>280.16147988744814</v>
      </c>
    </row>
    <row r="393" spans="1:4">
      <c r="A393" s="34">
        <f t="shared" si="12"/>
        <v>1832.5833333333037</v>
      </c>
      <c r="D393">
        <f t="shared" si="13"/>
        <v>280.16318878748444</v>
      </c>
    </row>
    <row r="394" spans="1:4">
      <c r="A394" s="34">
        <f t="shared" si="12"/>
        <v>1832.666666666637</v>
      </c>
      <c r="D394">
        <f t="shared" si="13"/>
        <v>280.16490882222865</v>
      </c>
    </row>
    <row r="395" spans="1:4">
      <c r="A395" s="34">
        <f t="shared" si="12"/>
        <v>1832.7499999999702</v>
      </c>
      <c r="D395">
        <f t="shared" si="13"/>
        <v>280.16664002620701</v>
      </c>
    </row>
    <row r="396" spans="1:4">
      <c r="A396" s="34">
        <f t="shared" si="12"/>
        <v>1832.8333333333035</v>
      </c>
      <c r="D396">
        <f t="shared" si="13"/>
        <v>280.16838243394591</v>
      </c>
    </row>
    <row r="397" spans="1:4">
      <c r="A397" s="34">
        <f t="shared" si="12"/>
        <v>1832.9166666666367</v>
      </c>
      <c r="D397">
        <f t="shared" si="13"/>
        <v>280.1701360799716</v>
      </c>
    </row>
    <row r="398" spans="1:4">
      <c r="A398" s="34">
        <f t="shared" si="12"/>
        <v>1832.99999999997</v>
      </c>
      <c r="D398">
        <f t="shared" si="13"/>
        <v>280.17190099881049</v>
      </c>
    </row>
    <row r="399" spans="1:4">
      <c r="A399" s="34">
        <f t="shared" si="12"/>
        <v>1833.0833333333032</v>
      </c>
      <c r="D399">
        <f t="shared" si="13"/>
        <v>280.17367722498881</v>
      </c>
    </row>
    <row r="400" spans="1:4">
      <c r="A400" s="34">
        <f t="shared" si="12"/>
        <v>1833.1666666666365</v>
      </c>
      <c r="D400">
        <f t="shared" si="13"/>
        <v>280.17546479303292</v>
      </c>
    </row>
    <row r="401" spans="1:4">
      <c r="A401" s="34">
        <f t="shared" si="12"/>
        <v>1833.2499999999698</v>
      </c>
      <c r="D401">
        <f t="shared" si="13"/>
        <v>280.1772637374691</v>
      </c>
    </row>
    <row r="402" spans="1:4">
      <c r="A402" s="34">
        <f t="shared" si="12"/>
        <v>1833.333333333303</v>
      </c>
      <c r="D402">
        <f t="shared" si="13"/>
        <v>280.17907409282378</v>
      </c>
    </row>
    <row r="403" spans="1:4">
      <c r="A403" s="34">
        <f t="shared" si="12"/>
        <v>1833.4166666666363</v>
      </c>
      <c r="D403">
        <f t="shared" si="13"/>
        <v>280.18089589362313</v>
      </c>
    </row>
    <row r="404" spans="1:4">
      <c r="A404" s="34">
        <f t="shared" si="12"/>
        <v>1833.4999999999695</v>
      </c>
      <c r="D404">
        <f t="shared" si="13"/>
        <v>280.18272917439361</v>
      </c>
    </row>
    <row r="405" spans="1:4">
      <c r="A405" s="34">
        <f t="shared" si="12"/>
        <v>1833.5833333333028</v>
      </c>
      <c r="D405">
        <f t="shared" si="13"/>
        <v>280.18457396966141</v>
      </c>
    </row>
    <row r="406" spans="1:4">
      <c r="A406" s="34">
        <f t="shared" si="12"/>
        <v>1833.666666666636</v>
      </c>
      <c r="D406">
        <f t="shared" si="13"/>
        <v>280.186430313953</v>
      </c>
    </row>
    <row r="407" spans="1:4">
      <c r="A407" s="34">
        <f t="shared" si="12"/>
        <v>1833.7499999999693</v>
      </c>
      <c r="D407">
        <f t="shared" si="13"/>
        <v>280.18829824179454</v>
      </c>
    </row>
    <row r="408" spans="1:4">
      <c r="A408" s="34">
        <f t="shared" si="12"/>
        <v>1833.8333333333026</v>
      </c>
      <c r="D408">
        <f t="shared" si="13"/>
        <v>280.19017778771246</v>
      </c>
    </row>
    <row r="409" spans="1:4">
      <c r="A409" s="34">
        <f t="shared" si="12"/>
        <v>1833.9166666666358</v>
      </c>
      <c r="D409">
        <f t="shared" si="13"/>
        <v>280.19206898623304</v>
      </c>
    </row>
    <row r="410" spans="1:4">
      <c r="A410" s="34">
        <f t="shared" si="12"/>
        <v>1833.9999999999691</v>
      </c>
      <c r="D410">
        <f t="shared" si="13"/>
        <v>280.19397187188258</v>
      </c>
    </row>
    <row r="411" spans="1:4">
      <c r="A411" s="34">
        <f t="shared" si="12"/>
        <v>1834.0833333333023</v>
      </c>
      <c r="D411">
        <f t="shared" si="13"/>
        <v>280.19588647918744</v>
      </c>
    </row>
    <row r="412" spans="1:4">
      <c r="A412" s="34">
        <f t="shared" si="12"/>
        <v>1834.1666666666356</v>
      </c>
      <c r="D412">
        <f t="shared" si="13"/>
        <v>280.19781284267395</v>
      </c>
    </row>
    <row r="413" spans="1:4">
      <c r="A413" s="34">
        <f t="shared" si="12"/>
        <v>1834.2499999999688</v>
      </c>
      <c r="D413">
        <f t="shared" si="13"/>
        <v>280.19975099686837</v>
      </c>
    </row>
    <row r="414" spans="1:4">
      <c r="A414" s="34">
        <f t="shared" si="12"/>
        <v>1834.3333333333021</v>
      </c>
      <c r="D414">
        <f t="shared" si="13"/>
        <v>280.20170097629705</v>
      </c>
    </row>
    <row r="415" spans="1:4">
      <c r="A415" s="34">
        <f t="shared" si="12"/>
        <v>1834.4166666666354</v>
      </c>
      <c r="D415">
        <f t="shared" si="13"/>
        <v>280.20366281548633</v>
      </c>
    </row>
    <row r="416" spans="1:4">
      <c r="A416" s="34">
        <f t="shared" si="12"/>
        <v>1834.4999999999686</v>
      </c>
      <c r="D416">
        <f t="shared" si="13"/>
        <v>280.2056365489625</v>
      </c>
    </row>
    <row r="417" spans="1:4">
      <c r="A417" s="34">
        <f t="shared" si="12"/>
        <v>1834.5833333333019</v>
      </c>
      <c r="D417">
        <f t="shared" si="13"/>
        <v>280.20762221125187</v>
      </c>
    </row>
    <row r="418" spans="1:4">
      <c r="A418" s="34">
        <f t="shared" si="12"/>
        <v>1834.6666666666351</v>
      </c>
      <c r="D418">
        <f t="shared" si="13"/>
        <v>280.20961983688085</v>
      </c>
    </row>
    <row r="419" spans="1:4">
      <c r="A419" s="34">
        <f t="shared" si="12"/>
        <v>1834.7499999999684</v>
      </c>
      <c r="D419">
        <f t="shared" si="13"/>
        <v>280.2116294603756</v>
      </c>
    </row>
    <row r="420" spans="1:4">
      <c r="A420" s="34">
        <f t="shared" si="12"/>
        <v>1834.8333333333017</v>
      </c>
      <c r="D420">
        <f t="shared" si="13"/>
        <v>280.21365111626261</v>
      </c>
    </row>
    <row r="421" spans="1:4">
      <c r="A421" s="34">
        <f t="shared" si="12"/>
        <v>1834.9166666666349</v>
      </c>
      <c r="D421">
        <f t="shared" si="13"/>
        <v>280.21568483906805</v>
      </c>
    </row>
    <row r="422" spans="1:4">
      <c r="A422" s="34">
        <f t="shared" si="12"/>
        <v>1834.9999999999682</v>
      </c>
      <c r="D422">
        <f t="shared" si="13"/>
        <v>280.21773066331838</v>
      </c>
    </row>
    <row r="423" spans="1:4">
      <c r="A423" s="34">
        <f t="shared" si="12"/>
        <v>1835.0833333333014</v>
      </c>
      <c r="D423">
        <f t="shared" si="13"/>
        <v>280.21978862353978</v>
      </c>
    </row>
    <row r="424" spans="1:4">
      <c r="A424" s="34">
        <f t="shared" si="12"/>
        <v>1835.1666666666347</v>
      </c>
      <c r="D424">
        <f t="shared" si="13"/>
        <v>280.22185875425868</v>
      </c>
    </row>
    <row r="425" spans="1:4">
      <c r="A425" s="34">
        <f t="shared" si="12"/>
        <v>1835.2499999999679</v>
      </c>
      <c r="D425">
        <f t="shared" si="13"/>
        <v>280.22394109000135</v>
      </c>
    </row>
    <row r="426" spans="1:4">
      <c r="A426" s="34">
        <f t="shared" si="12"/>
        <v>1835.3333333333012</v>
      </c>
      <c r="D426">
        <f t="shared" si="13"/>
        <v>280.22603566529409</v>
      </c>
    </row>
    <row r="427" spans="1:4">
      <c r="A427" s="34">
        <f t="shared" si="12"/>
        <v>1835.4166666666345</v>
      </c>
      <c r="D427">
        <f t="shared" si="13"/>
        <v>280.22814251466332</v>
      </c>
    </row>
    <row r="428" spans="1:4">
      <c r="A428" s="34">
        <f t="shared" si="12"/>
        <v>1835.4999999999677</v>
      </c>
      <c r="D428">
        <f t="shared" si="13"/>
        <v>280.23026167263521</v>
      </c>
    </row>
    <row r="429" spans="1:4">
      <c r="A429" s="34">
        <f t="shared" si="12"/>
        <v>1835.583333333301</v>
      </c>
      <c r="D429">
        <f t="shared" si="13"/>
        <v>280.23239317373623</v>
      </c>
    </row>
    <row r="430" spans="1:4">
      <c r="A430" s="34">
        <f t="shared" si="12"/>
        <v>1835.6666666666342</v>
      </c>
      <c r="D430">
        <f t="shared" si="13"/>
        <v>280.23453705249256</v>
      </c>
    </row>
    <row r="431" spans="1:4">
      <c r="A431" s="34">
        <f t="shared" si="12"/>
        <v>1835.7499999999675</v>
      </c>
      <c r="D431">
        <f t="shared" si="13"/>
        <v>280.2366933434306</v>
      </c>
    </row>
    <row r="432" spans="1:4">
      <c r="A432" s="34">
        <f t="shared" si="12"/>
        <v>1835.8333333333007</v>
      </c>
      <c r="D432">
        <f t="shared" si="13"/>
        <v>280.23886208107672</v>
      </c>
    </row>
    <row r="433" spans="1:4">
      <c r="A433" s="34">
        <f t="shared" si="12"/>
        <v>1835.916666666634</v>
      </c>
      <c r="D433">
        <f t="shared" si="13"/>
        <v>280.24104329995708</v>
      </c>
    </row>
    <row r="434" spans="1:4">
      <c r="A434" s="34">
        <f t="shared" si="12"/>
        <v>1835.9999999999673</v>
      </c>
      <c r="D434">
        <f t="shared" si="13"/>
        <v>280.24323703459817</v>
      </c>
    </row>
    <row r="435" spans="1:4">
      <c r="A435" s="34">
        <f t="shared" si="12"/>
        <v>1836.0833333333005</v>
      </c>
      <c r="D435">
        <f t="shared" si="13"/>
        <v>280.2454433195262</v>
      </c>
    </row>
    <row r="436" spans="1:4">
      <c r="A436" s="34">
        <f t="shared" si="12"/>
        <v>1836.1666666666338</v>
      </c>
      <c r="D436">
        <f t="shared" si="13"/>
        <v>280.24766218926754</v>
      </c>
    </row>
    <row r="437" spans="1:4">
      <c r="A437" s="34">
        <f t="shared" si="12"/>
        <v>1836.249999999967</v>
      </c>
      <c r="D437">
        <f t="shared" si="13"/>
        <v>280.24989367834849</v>
      </c>
    </row>
    <row r="438" spans="1:4">
      <c r="A438" s="34">
        <f t="shared" si="12"/>
        <v>1836.3333333333003</v>
      </c>
      <c r="D438">
        <f t="shared" si="13"/>
        <v>280.25213782129538</v>
      </c>
    </row>
    <row r="439" spans="1:4">
      <c r="A439" s="34">
        <f t="shared" si="12"/>
        <v>1836.4166666666335</v>
      </c>
      <c r="D439">
        <f t="shared" si="13"/>
        <v>280.25439465263452</v>
      </c>
    </row>
    <row r="440" spans="1:4">
      <c r="A440" s="34">
        <f t="shared" si="12"/>
        <v>1836.4999999999668</v>
      </c>
      <c r="D440">
        <f t="shared" si="13"/>
        <v>280.25666420689225</v>
      </c>
    </row>
    <row r="441" spans="1:4">
      <c r="A441" s="34">
        <f t="shared" si="12"/>
        <v>1836.5833333333001</v>
      </c>
      <c r="D441">
        <f t="shared" si="13"/>
        <v>280.25894651859483</v>
      </c>
    </row>
    <row r="442" spans="1:4">
      <c r="A442" s="34">
        <f t="shared" si="12"/>
        <v>1836.6666666666333</v>
      </c>
      <c r="D442">
        <f t="shared" si="13"/>
        <v>280.26124162226864</v>
      </c>
    </row>
    <row r="443" spans="1:4">
      <c r="A443" s="34">
        <f t="shared" si="12"/>
        <v>1836.7499999999666</v>
      </c>
      <c r="D443">
        <f t="shared" si="13"/>
        <v>280.26354955244</v>
      </c>
    </row>
    <row r="444" spans="1:4">
      <c r="A444" s="34">
        <f t="shared" si="12"/>
        <v>1836.8333333332998</v>
      </c>
      <c r="D444">
        <f t="shared" si="13"/>
        <v>280.26587034363524</v>
      </c>
    </row>
    <row r="445" spans="1:4">
      <c r="A445" s="34">
        <f t="shared" si="12"/>
        <v>1836.9166666666331</v>
      </c>
      <c r="D445">
        <f t="shared" si="13"/>
        <v>280.26820403038062</v>
      </c>
    </row>
    <row r="446" spans="1:4">
      <c r="A446" s="34">
        <f t="shared" si="12"/>
        <v>1836.9999999999663</v>
      </c>
      <c r="D446">
        <f t="shared" si="13"/>
        <v>280.27055064720247</v>
      </c>
    </row>
    <row r="447" spans="1:4">
      <c r="A447" s="34">
        <f t="shared" si="12"/>
        <v>1837.0833333332996</v>
      </c>
      <c r="D447">
        <f t="shared" si="13"/>
        <v>280.27291022862715</v>
      </c>
    </row>
    <row r="448" spans="1:4">
      <c r="A448" s="34">
        <f t="shared" si="12"/>
        <v>1837.1666666666329</v>
      </c>
      <c r="D448">
        <f t="shared" si="13"/>
        <v>280.27528280918096</v>
      </c>
    </row>
    <row r="449" spans="1:4">
      <c r="A449" s="34">
        <f t="shared" si="12"/>
        <v>1837.2499999999661</v>
      </c>
      <c r="D449">
        <f t="shared" si="13"/>
        <v>280.27766842339025</v>
      </c>
    </row>
    <row r="450" spans="1:4">
      <c r="A450" s="34">
        <f t="shared" si="12"/>
        <v>1837.3333333332994</v>
      </c>
      <c r="D450">
        <f t="shared" si="13"/>
        <v>280.28006710578126</v>
      </c>
    </row>
    <row r="451" spans="1:4">
      <c r="A451" s="34">
        <f t="shared" si="12"/>
        <v>1837.4166666666326</v>
      </c>
      <c r="D451">
        <f t="shared" si="13"/>
        <v>280.28247889088038</v>
      </c>
    </row>
    <row r="452" spans="1:4">
      <c r="A452" s="34">
        <f t="shared" ref="A452:A515" si="14">A451+1/12</f>
        <v>1837.4999999999659</v>
      </c>
      <c r="D452">
        <f t="shared" ref="D452:D515" si="15">K$6*(A452-A$2)*(A452-A$2)*(A452-A$2)+K$7*(A452-A$2)*(A452-A$2)+K$9</f>
        <v>280.28490381321393</v>
      </c>
    </row>
    <row r="453" spans="1:4">
      <c r="A453" s="34">
        <f t="shared" si="14"/>
        <v>1837.5833333332992</v>
      </c>
      <c r="D453">
        <f t="shared" si="15"/>
        <v>280.28734190730819</v>
      </c>
    </row>
    <row r="454" spans="1:4">
      <c r="A454" s="34">
        <f t="shared" si="14"/>
        <v>1837.6666666666324</v>
      </c>
      <c r="D454">
        <f t="shared" si="15"/>
        <v>280.28979320768951</v>
      </c>
    </row>
    <row r="455" spans="1:4">
      <c r="A455" s="34">
        <f t="shared" si="14"/>
        <v>1837.7499999999657</v>
      </c>
      <c r="D455">
        <f t="shared" si="15"/>
        <v>280.2922577488842</v>
      </c>
    </row>
    <row r="456" spans="1:4">
      <c r="A456" s="34">
        <f t="shared" si="14"/>
        <v>1837.8333333332989</v>
      </c>
      <c r="D456">
        <f t="shared" si="15"/>
        <v>280.29473556541859</v>
      </c>
    </row>
    <row r="457" spans="1:4">
      <c r="A457" s="34">
        <f t="shared" si="14"/>
        <v>1837.9166666666322</v>
      </c>
      <c r="D457">
        <f t="shared" si="15"/>
        <v>280.29722669181899</v>
      </c>
    </row>
    <row r="458" spans="1:4">
      <c r="A458" s="34">
        <f t="shared" si="14"/>
        <v>1837.9999999999654</v>
      </c>
      <c r="D458">
        <f t="shared" si="15"/>
        <v>280.29973116261169</v>
      </c>
    </row>
    <row r="459" spans="1:4">
      <c r="A459" s="34">
        <f t="shared" si="14"/>
        <v>1838.0833333332987</v>
      </c>
      <c r="D459">
        <f t="shared" si="15"/>
        <v>280.30224901232305</v>
      </c>
    </row>
    <row r="460" spans="1:4">
      <c r="A460" s="34">
        <f t="shared" si="14"/>
        <v>1838.166666666632</v>
      </c>
      <c r="D460">
        <f t="shared" si="15"/>
        <v>280.3047802754794</v>
      </c>
    </row>
    <row r="461" spans="1:4">
      <c r="A461" s="34">
        <f t="shared" si="14"/>
        <v>1838.2499999999652</v>
      </c>
      <c r="D461">
        <f t="shared" si="15"/>
        <v>280.307324986607</v>
      </c>
    </row>
    <row r="462" spans="1:4">
      <c r="A462" s="34">
        <f t="shared" si="14"/>
        <v>1838.3333333332985</v>
      </c>
      <c r="D462">
        <f t="shared" si="15"/>
        <v>280.30988318023225</v>
      </c>
    </row>
    <row r="463" spans="1:4">
      <c r="A463" s="34">
        <f t="shared" si="14"/>
        <v>1838.4166666666317</v>
      </c>
      <c r="D463">
        <f t="shared" si="15"/>
        <v>280.31245489088138</v>
      </c>
    </row>
    <row r="464" spans="1:4">
      <c r="A464" s="34">
        <f t="shared" si="14"/>
        <v>1838.499999999965</v>
      </c>
      <c r="D464">
        <f t="shared" si="15"/>
        <v>280.31504015308082</v>
      </c>
    </row>
    <row r="465" spans="1:4">
      <c r="A465" s="34">
        <f t="shared" si="14"/>
        <v>1838.5833333332982</v>
      </c>
      <c r="D465">
        <f t="shared" si="15"/>
        <v>280.31763900135678</v>
      </c>
    </row>
    <row r="466" spans="1:4">
      <c r="A466" s="34">
        <f t="shared" si="14"/>
        <v>1838.6666666666315</v>
      </c>
      <c r="D466">
        <f t="shared" si="15"/>
        <v>280.32025147023563</v>
      </c>
    </row>
    <row r="467" spans="1:4">
      <c r="A467" s="34">
        <f t="shared" si="14"/>
        <v>1838.7499999999648</v>
      </c>
      <c r="D467">
        <f t="shared" si="15"/>
        <v>280.32287759424366</v>
      </c>
    </row>
    <row r="468" spans="1:4">
      <c r="A468" s="34">
        <f t="shared" si="14"/>
        <v>1838.833333333298</v>
      </c>
      <c r="D468">
        <f t="shared" si="15"/>
        <v>280.32551740790723</v>
      </c>
    </row>
    <row r="469" spans="1:4">
      <c r="A469" s="34">
        <f t="shared" si="14"/>
        <v>1838.9166666666313</v>
      </c>
      <c r="D469">
        <f t="shared" si="15"/>
        <v>280.32817094575267</v>
      </c>
    </row>
    <row r="470" spans="1:4">
      <c r="A470" s="34">
        <f t="shared" si="14"/>
        <v>1838.9999999999645</v>
      </c>
      <c r="D470">
        <f t="shared" si="15"/>
        <v>280.3308382423063</v>
      </c>
    </row>
    <row r="471" spans="1:4">
      <c r="A471" s="34">
        <f t="shared" si="14"/>
        <v>1839.0833333332978</v>
      </c>
      <c r="D471">
        <f t="shared" si="15"/>
        <v>280.33351933209434</v>
      </c>
    </row>
    <row r="472" spans="1:4">
      <c r="A472" s="34">
        <f t="shared" si="14"/>
        <v>1839.166666666631</v>
      </c>
      <c r="D472">
        <f t="shared" si="15"/>
        <v>280.33621424964326</v>
      </c>
    </row>
    <row r="473" spans="1:4">
      <c r="A473" s="34">
        <f t="shared" si="14"/>
        <v>1839.2499999999643</v>
      </c>
      <c r="D473">
        <f t="shared" si="15"/>
        <v>280.33892302947925</v>
      </c>
    </row>
    <row r="474" spans="1:4">
      <c r="A474" s="34">
        <f t="shared" si="14"/>
        <v>1839.3333333332976</v>
      </c>
      <c r="D474">
        <f t="shared" si="15"/>
        <v>280.3416457061287</v>
      </c>
    </row>
    <row r="475" spans="1:4">
      <c r="A475" s="34">
        <f t="shared" si="14"/>
        <v>1839.4166666666308</v>
      </c>
      <c r="D475">
        <f t="shared" si="15"/>
        <v>280.34438231411792</v>
      </c>
    </row>
    <row r="476" spans="1:4">
      <c r="A476" s="34">
        <f t="shared" si="14"/>
        <v>1839.4999999999641</v>
      </c>
      <c r="D476">
        <f t="shared" si="15"/>
        <v>280.3471328879732</v>
      </c>
    </row>
    <row r="477" spans="1:4">
      <c r="A477" s="34">
        <f t="shared" si="14"/>
        <v>1839.5833333332973</v>
      </c>
      <c r="D477">
        <f t="shared" si="15"/>
        <v>280.34989746222089</v>
      </c>
    </row>
    <row r="478" spans="1:4">
      <c r="A478" s="34">
        <f t="shared" si="14"/>
        <v>1839.6666666666306</v>
      </c>
      <c r="D478">
        <f t="shared" si="15"/>
        <v>280.35267607138735</v>
      </c>
    </row>
    <row r="479" spans="1:4">
      <c r="A479" s="34">
        <f t="shared" si="14"/>
        <v>1839.7499999999638</v>
      </c>
      <c r="D479">
        <f t="shared" si="15"/>
        <v>280.35546874999881</v>
      </c>
    </row>
    <row r="480" spans="1:4">
      <c r="A480" s="34">
        <f t="shared" si="14"/>
        <v>1839.8333333332971</v>
      </c>
      <c r="D480">
        <f t="shared" si="15"/>
        <v>280.35827553258162</v>
      </c>
    </row>
    <row r="481" spans="1:4">
      <c r="A481" s="34">
        <f t="shared" si="14"/>
        <v>1839.9166666666304</v>
      </c>
      <c r="D481">
        <f t="shared" si="15"/>
        <v>280.36109645366213</v>
      </c>
    </row>
    <row r="482" spans="1:4">
      <c r="A482" s="34">
        <f t="shared" si="14"/>
        <v>1839.9999999999636</v>
      </c>
      <c r="D482">
        <f t="shared" si="15"/>
        <v>280.36393154776664</v>
      </c>
    </row>
    <row r="483" spans="1:4">
      <c r="A483" s="34">
        <f t="shared" si="14"/>
        <v>1840.0833333332969</v>
      </c>
      <c r="D483">
        <f t="shared" si="15"/>
        <v>280.36678084942145</v>
      </c>
    </row>
    <row r="484" spans="1:4">
      <c r="A484" s="34">
        <f t="shared" si="14"/>
        <v>1840.1666666666301</v>
      </c>
      <c r="D484">
        <f t="shared" si="15"/>
        <v>280.36964439315295</v>
      </c>
    </row>
    <row r="485" spans="1:4">
      <c r="A485" s="34">
        <f t="shared" si="14"/>
        <v>1840.2499999999634</v>
      </c>
      <c r="D485">
        <f t="shared" si="15"/>
        <v>280.37252221348734</v>
      </c>
    </row>
    <row r="486" spans="1:4">
      <c r="A486" s="34">
        <f t="shared" si="14"/>
        <v>1840.3333333332967</v>
      </c>
      <c r="D486">
        <f t="shared" si="15"/>
        <v>280.37541434495108</v>
      </c>
    </row>
    <row r="487" spans="1:4">
      <c r="A487" s="34">
        <f t="shared" si="14"/>
        <v>1840.4166666666299</v>
      </c>
      <c r="D487">
        <f t="shared" si="15"/>
        <v>280.37832082207041</v>
      </c>
    </row>
    <row r="488" spans="1:4">
      <c r="A488" s="34">
        <f t="shared" si="14"/>
        <v>1840.4999999999632</v>
      </c>
      <c r="D488">
        <f t="shared" si="15"/>
        <v>280.38124167937161</v>
      </c>
    </row>
    <row r="489" spans="1:4">
      <c r="A489" s="34">
        <f t="shared" si="14"/>
        <v>1840.5833333332964</v>
      </c>
      <c r="D489">
        <f t="shared" si="15"/>
        <v>280.38417695138111</v>
      </c>
    </row>
    <row r="490" spans="1:4">
      <c r="A490" s="34">
        <f t="shared" si="14"/>
        <v>1840.6666666666297</v>
      </c>
      <c r="D490">
        <f t="shared" si="15"/>
        <v>280.38712667262513</v>
      </c>
    </row>
    <row r="491" spans="1:4">
      <c r="A491" s="34">
        <f t="shared" si="14"/>
        <v>1840.7499999999629</v>
      </c>
      <c r="D491">
        <f t="shared" si="15"/>
        <v>280.39009087763003</v>
      </c>
    </row>
    <row r="492" spans="1:4">
      <c r="A492" s="34">
        <f t="shared" si="14"/>
        <v>1840.8333333332962</v>
      </c>
      <c r="D492">
        <f t="shared" si="15"/>
        <v>280.3930696009221</v>
      </c>
    </row>
    <row r="493" spans="1:4">
      <c r="A493" s="34">
        <f t="shared" si="14"/>
        <v>1840.9166666666295</v>
      </c>
      <c r="D493">
        <f t="shared" si="15"/>
        <v>280.39606287702776</v>
      </c>
    </row>
    <row r="494" spans="1:4">
      <c r="A494" s="34">
        <f t="shared" si="14"/>
        <v>1840.9999999999627</v>
      </c>
      <c r="D494">
        <f t="shared" si="15"/>
        <v>280.39907074047318</v>
      </c>
    </row>
    <row r="495" spans="1:4">
      <c r="A495" s="34">
        <f t="shared" si="14"/>
        <v>1841.083333333296</v>
      </c>
      <c r="D495">
        <f t="shared" si="15"/>
        <v>280.40209322578482</v>
      </c>
    </row>
    <row r="496" spans="1:4">
      <c r="A496" s="34">
        <f t="shared" si="14"/>
        <v>1841.1666666666292</v>
      </c>
      <c r="D496">
        <f t="shared" si="15"/>
        <v>280.40513036748894</v>
      </c>
    </row>
    <row r="497" spans="1:4">
      <c r="A497" s="34">
        <f t="shared" si="14"/>
        <v>1841.2499999999625</v>
      </c>
      <c r="D497">
        <f t="shared" si="15"/>
        <v>280.40818220011181</v>
      </c>
    </row>
    <row r="498" spans="1:4">
      <c r="A498" s="34">
        <f t="shared" si="14"/>
        <v>1841.3333333332957</v>
      </c>
      <c r="D498">
        <f t="shared" si="15"/>
        <v>280.4112487581798</v>
      </c>
    </row>
    <row r="499" spans="1:4">
      <c r="A499" s="34">
        <f t="shared" si="14"/>
        <v>1841.416666666629</v>
      </c>
      <c r="D499">
        <f t="shared" si="15"/>
        <v>280.41433007621924</v>
      </c>
    </row>
    <row r="500" spans="1:4">
      <c r="A500" s="34">
        <f t="shared" si="14"/>
        <v>1841.4999999999623</v>
      </c>
      <c r="D500">
        <f t="shared" si="15"/>
        <v>280.41742618875645</v>
      </c>
    </row>
    <row r="501" spans="1:4">
      <c r="A501" s="34">
        <f t="shared" si="14"/>
        <v>1841.5833333332955</v>
      </c>
      <c r="D501">
        <f t="shared" si="15"/>
        <v>280.42053713031771</v>
      </c>
    </row>
    <row r="502" spans="1:4">
      <c r="A502" s="34">
        <f t="shared" si="14"/>
        <v>1841.6666666666288</v>
      </c>
      <c r="D502">
        <f t="shared" si="15"/>
        <v>280.42366293542938</v>
      </c>
    </row>
    <row r="503" spans="1:4">
      <c r="A503" s="34">
        <f t="shared" si="14"/>
        <v>1841.749999999962</v>
      </c>
      <c r="D503">
        <f t="shared" si="15"/>
        <v>280.4268036386178</v>
      </c>
    </row>
    <row r="504" spans="1:4">
      <c r="A504" s="34">
        <f t="shared" si="14"/>
        <v>1841.8333333332953</v>
      </c>
      <c r="D504">
        <f t="shared" si="15"/>
        <v>280.42995927440921</v>
      </c>
    </row>
    <row r="505" spans="1:4">
      <c r="A505" s="34">
        <f t="shared" si="14"/>
        <v>1841.9166666666285</v>
      </c>
      <c r="D505">
        <f t="shared" si="15"/>
        <v>280.43312987732997</v>
      </c>
    </row>
    <row r="506" spans="1:4">
      <c r="A506" s="34">
        <f t="shared" si="14"/>
        <v>1841.9999999999618</v>
      </c>
      <c r="D506">
        <f t="shared" si="15"/>
        <v>280.43631548190643</v>
      </c>
    </row>
    <row r="507" spans="1:4">
      <c r="A507" s="34">
        <f t="shared" si="14"/>
        <v>1842.0833333332951</v>
      </c>
      <c r="D507">
        <f t="shared" si="15"/>
        <v>280.43951612266488</v>
      </c>
    </row>
    <row r="508" spans="1:4">
      <c r="A508" s="34">
        <f t="shared" si="14"/>
        <v>1842.1666666666283</v>
      </c>
      <c r="D508">
        <f t="shared" si="15"/>
        <v>280.44273183413162</v>
      </c>
    </row>
    <row r="509" spans="1:4">
      <c r="A509" s="34">
        <f t="shared" si="14"/>
        <v>1842.2499999999616</v>
      </c>
      <c r="D509">
        <f t="shared" si="15"/>
        <v>280.445962650833</v>
      </c>
    </row>
    <row r="510" spans="1:4">
      <c r="A510" s="34">
        <f t="shared" si="14"/>
        <v>1842.3333333332948</v>
      </c>
      <c r="D510">
        <f t="shared" si="15"/>
        <v>280.44920860729536</v>
      </c>
    </row>
    <row r="511" spans="1:4">
      <c r="A511" s="34">
        <f t="shared" si="14"/>
        <v>1842.4166666666281</v>
      </c>
      <c r="D511">
        <f t="shared" si="15"/>
        <v>280.45246973804495</v>
      </c>
    </row>
    <row r="512" spans="1:4">
      <c r="A512" s="34">
        <f t="shared" si="14"/>
        <v>1842.4999999999613</v>
      </c>
      <c r="D512">
        <f t="shared" si="15"/>
        <v>280.45574607760818</v>
      </c>
    </row>
    <row r="513" spans="1:4">
      <c r="A513" s="34">
        <f t="shared" si="14"/>
        <v>1842.5833333332946</v>
      </c>
      <c r="D513">
        <f t="shared" si="15"/>
        <v>280.45903766051129</v>
      </c>
    </row>
    <row r="514" spans="1:4">
      <c r="A514" s="34">
        <f t="shared" si="14"/>
        <v>1842.6666666666279</v>
      </c>
      <c r="D514">
        <f t="shared" si="15"/>
        <v>280.46234452128061</v>
      </c>
    </row>
    <row r="515" spans="1:4">
      <c r="A515" s="34">
        <f t="shared" si="14"/>
        <v>1842.7499999999611</v>
      </c>
      <c r="D515">
        <f t="shared" si="15"/>
        <v>280.46566669444252</v>
      </c>
    </row>
    <row r="516" spans="1:4">
      <c r="A516" s="34">
        <f t="shared" ref="A516:A579" si="16">A515+1/12</f>
        <v>1842.8333333332944</v>
      </c>
      <c r="D516">
        <f t="shared" ref="D516:D579" si="17">K$6*(A516-A$2)*(A516-A$2)*(A516-A$2)+K$7*(A516-A$2)*(A516-A$2)+K$9</f>
        <v>280.4690042145233</v>
      </c>
    </row>
    <row r="517" spans="1:4">
      <c r="A517" s="34">
        <f t="shared" si="16"/>
        <v>1842.9166666666276</v>
      </c>
      <c r="D517">
        <f t="shared" si="17"/>
        <v>280.47235711604924</v>
      </c>
    </row>
    <row r="518" spans="1:4">
      <c r="A518" s="34">
        <f t="shared" si="16"/>
        <v>1842.9999999999609</v>
      </c>
      <c r="D518">
        <f t="shared" si="17"/>
        <v>280.4757254335467</v>
      </c>
    </row>
    <row r="519" spans="1:4">
      <c r="A519" s="34">
        <f t="shared" si="16"/>
        <v>1843.0833333332941</v>
      </c>
      <c r="D519">
        <f t="shared" si="17"/>
        <v>280.47910920154203</v>
      </c>
    </row>
    <row r="520" spans="1:4">
      <c r="A520" s="34">
        <f t="shared" si="16"/>
        <v>1843.1666666666274</v>
      </c>
      <c r="D520">
        <f t="shared" si="17"/>
        <v>280.48250845456147</v>
      </c>
    </row>
    <row r="521" spans="1:4">
      <c r="A521" s="34">
        <f t="shared" si="16"/>
        <v>1843.2499999999607</v>
      </c>
      <c r="D521">
        <f t="shared" si="17"/>
        <v>280.48592322713137</v>
      </c>
    </row>
    <row r="522" spans="1:4">
      <c r="A522" s="34">
        <f t="shared" si="16"/>
        <v>1843.3333333332939</v>
      </c>
      <c r="D522">
        <f t="shared" si="17"/>
        <v>280.48935355377807</v>
      </c>
    </row>
    <row r="523" spans="1:4">
      <c r="A523" s="34">
        <f t="shared" si="16"/>
        <v>1843.4166666666272</v>
      </c>
      <c r="D523">
        <f t="shared" si="17"/>
        <v>280.49279946902789</v>
      </c>
    </row>
    <row r="524" spans="1:4">
      <c r="A524" s="34">
        <f t="shared" si="16"/>
        <v>1843.4999999999604</v>
      </c>
      <c r="D524">
        <f t="shared" si="17"/>
        <v>280.49626100740716</v>
      </c>
    </row>
    <row r="525" spans="1:4">
      <c r="A525" s="34">
        <f t="shared" si="16"/>
        <v>1843.5833333332937</v>
      </c>
      <c r="D525">
        <f t="shared" si="17"/>
        <v>280.49973820344218</v>
      </c>
    </row>
    <row r="526" spans="1:4">
      <c r="A526" s="34">
        <f t="shared" si="16"/>
        <v>1843.666666666627</v>
      </c>
      <c r="D526">
        <f t="shared" si="17"/>
        <v>280.50323109165919</v>
      </c>
    </row>
    <row r="527" spans="1:4">
      <c r="A527" s="34">
        <f t="shared" si="16"/>
        <v>1843.7499999999602</v>
      </c>
      <c r="D527">
        <f t="shared" si="17"/>
        <v>280.50673970658465</v>
      </c>
    </row>
    <row r="528" spans="1:4">
      <c r="A528" s="34">
        <f t="shared" si="16"/>
        <v>1843.8333333332935</v>
      </c>
      <c r="D528">
        <f t="shared" si="17"/>
        <v>280.51026408274481</v>
      </c>
    </row>
    <row r="529" spans="1:4">
      <c r="A529" s="34">
        <f t="shared" si="16"/>
        <v>1843.9166666666267</v>
      </c>
      <c r="D529">
        <f t="shared" si="17"/>
        <v>280.51380425466601</v>
      </c>
    </row>
    <row r="530" spans="1:4">
      <c r="A530" s="34">
        <f t="shared" si="16"/>
        <v>1843.99999999996</v>
      </c>
      <c r="D530">
        <f t="shared" si="17"/>
        <v>280.51736025687455</v>
      </c>
    </row>
    <row r="531" spans="1:4">
      <c r="A531" s="34">
        <f t="shared" si="16"/>
        <v>1844.0833333332932</v>
      </c>
      <c r="D531">
        <f t="shared" si="17"/>
        <v>280.52093212389673</v>
      </c>
    </row>
    <row r="532" spans="1:4">
      <c r="A532" s="34">
        <f t="shared" si="16"/>
        <v>1844.1666666666265</v>
      </c>
      <c r="D532">
        <f t="shared" si="17"/>
        <v>280.52451989025889</v>
      </c>
    </row>
    <row r="533" spans="1:4">
      <c r="A533" s="34">
        <f t="shared" si="16"/>
        <v>1844.2499999999598</v>
      </c>
      <c r="D533">
        <f t="shared" si="17"/>
        <v>280.52812359048738</v>
      </c>
    </row>
    <row r="534" spans="1:4">
      <c r="A534" s="34">
        <f t="shared" si="16"/>
        <v>1844.333333333293</v>
      </c>
      <c r="D534">
        <f t="shared" si="17"/>
        <v>280.53174325910851</v>
      </c>
    </row>
    <row r="535" spans="1:4">
      <c r="A535" s="34">
        <f t="shared" si="16"/>
        <v>1844.4166666666263</v>
      </c>
      <c r="D535">
        <f t="shared" si="17"/>
        <v>280.53537893064856</v>
      </c>
    </row>
    <row r="536" spans="1:4">
      <c r="A536" s="34">
        <f t="shared" si="16"/>
        <v>1844.4999999999595</v>
      </c>
      <c r="D536">
        <f t="shared" si="17"/>
        <v>280.53903063963389</v>
      </c>
    </row>
    <row r="537" spans="1:4">
      <c r="A537" s="34">
        <f t="shared" si="16"/>
        <v>1844.5833333332928</v>
      </c>
      <c r="D537">
        <f t="shared" si="17"/>
        <v>280.5426984205908</v>
      </c>
    </row>
    <row r="538" spans="1:4">
      <c r="A538" s="34">
        <f t="shared" si="16"/>
        <v>1844.666666666626</v>
      </c>
      <c r="D538">
        <f t="shared" si="17"/>
        <v>280.54638230804562</v>
      </c>
    </row>
    <row r="539" spans="1:4">
      <c r="A539" s="34">
        <f t="shared" si="16"/>
        <v>1844.7499999999593</v>
      </c>
      <c r="D539">
        <f t="shared" si="17"/>
        <v>280.55008233652461</v>
      </c>
    </row>
    <row r="540" spans="1:4">
      <c r="A540" s="34">
        <f t="shared" si="16"/>
        <v>1844.8333333332926</v>
      </c>
      <c r="D540">
        <f t="shared" si="17"/>
        <v>280.55379854055423</v>
      </c>
    </row>
    <row r="541" spans="1:4">
      <c r="A541" s="34">
        <f t="shared" si="16"/>
        <v>1844.9166666666258</v>
      </c>
      <c r="D541">
        <f t="shared" si="17"/>
        <v>280.55753095466065</v>
      </c>
    </row>
    <row r="542" spans="1:4">
      <c r="A542" s="34">
        <f t="shared" si="16"/>
        <v>1844.9999999999591</v>
      </c>
      <c r="D542">
        <f t="shared" si="17"/>
        <v>280.56127961337029</v>
      </c>
    </row>
    <row r="543" spans="1:4">
      <c r="A543" s="34">
        <f t="shared" si="16"/>
        <v>1845.0833333332923</v>
      </c>
      <c r="D543">
        <f t="shared" si="17"/>
        <v>280.56504455120938</v>
      </c>
    </row>
    <row r="544" spans="1:4">
      <c r="A544" s="34">
        <f t="shared" si="16"/>
        <v>1845.1666666666256</v>
      </c>
      <c r="D544">
        <f t="shared" si="17"/>
        <v>280.56882580270434</v>
      </c>
    </row>
    <row r="545" spans="1:4">
      <c r="A545" s="34">
        <f t="shared" si="16"/>
        <v>1845.2499999999588</v>
      </c>
      <c r="D545">
        <f t="shared" si="17"/>
        <v>280.57262340238145</v>
      </c>
    </row>
    <row r="546" spans="1:4">
      <c r="A546" s="34">
        <f t="shared" si="16"/>
        <v>1845.3333333332921</v>
      </c>
      <c r="D546">
        <f t="shared" si="17"/>
        <v>280.57643738476696</v>
      </c>
    </row>
    <row r="547" spans="1:4">
      <c r="A547" s="34">
        <f t="shared" si="16"/>
        <v>1845.4166666666254</v>
      </c>
      <c r="D547">
        <f t="shared" si="17"/>
        <v>280.58026778438733</v>
      </c>
    </row>
    <row r="548" spans="1:4">
      <c r="A548" s="34">
        <f t="shared" si="16"/>
        <v>1845.4999999999586</v>
      </c>
      <c r="D548">
        <f t="shared" si="17"/>
        <v>280.58411463576874</v>
      </c>
    </row>
    <row r="549" spans="1:4">
      <c r="A549" s="34">
        <f t="shared" si="16"/>
        <v>1845.5833333332919</v>
      </c>
      <c r="D549">
        <f t="shared" si="17"/>
        <v>280.5879779734376</v>
      </c>
    </row>
    <row r="550" spans="1:4">
      <c r="A550" s="34">
        <f t="shared" si="16"/>
        <v>1845.6666666666251</v>
      </c>
      <c r="D550">
        <f t="shared" si="17"/>
        <v>280.59185783192021</v>
      </c>
    </row>
    <row r="551" spans="1:4">
      <c r="A551" s="34">
        <f t="shared" si="16"/>
        <v>1845.7499999999584</v>
      </c>
      <c r="D551">
        <f t="shared" si="17"/>
        <v>280.59575424574285</v>
      </c>
    </row>
    <row r="552" spans="1:4">
      <c r="A552" s="34">
        <f t="shared" si="16"/>
        <v>1845.8333333332916</v>
      </c>
      <c r="D552">
        <f t="shared" si="17"/>
        <v>280.59966724943189</v>
      </c>
    </row>
    <row r="553" spans="1:4">
      <c r="A553" s="34">
        <f t="shared" si="16"/>
        <v>1845.9166666666249</v>
      </c>
      <c r="D553">
        <f t="shared" si="17"/>
        <v>280.60359687751361</v>
      </c>
    </row>
    <row r="554" spans="1:4">
      <c r="A554" s="34">
        <f t="shared" si="16"/>
        <v>1845.9999999999582</v>
      </c>
      <c r="D554">
        <f t="shared" si="17"/>
        <v>280.60754316451437</v>
      </c>
    </row>
    <row r="555" spans="1:4">
      <c r="A555" s="34">
        <f t="shared" si="16"/>
        <v>1846.0833333332914</v>
      </c>
      <c r="D555">
        <f t="shared" si="17"/>
        <v>280.61150614496046</v>
      </c>
    </row>
    <row r="556" spans="1:4">
      <c r="A556" s="34">
        <f t="shared" si="16"/>
        <v>1846.1666666666247</v>
      </c>
      <c r="D556">
        <f t="shared" si="17"/>
        <v>280.61548585337823</v>
      </c>
    </row>
    <row r="557" spans="1:4">
      <c r="A557" s="34">
        <f t="shared" si="16"/>
        <v>1846.2499999999579</v>
      </c>
      <c r="D557">
        <f t="shared" si="17"/>
        <v>280.61948232429398</v>
      </c>
    </row>
    <row r="558" spans="1:4">
      <c r="A558" s="34">
        <f t="shared" si="16"/>
        <v>1846.3333333332912</v>
      </c>
      <c r="D558">
        <f t="shared" si="17"/>
        <v>280.62349559223401</v>
      </c>
    </row>
    <row r="559" spans="1:4">
      <c r="A559" s="34">
        <f t="shared" si="16"/>
        <v>1846.4166666666245</v>
      </c>
      <c r="D559">
        <f t="shared" si="17"/>
        <v>280.62752569172466</v>
      </c>
    </row>
    <row r="560" spans="1:4">
      <c r="A560" s="34">
        <f t="shared" si="16"/>
        <v>1846.4999999999577</v>
      </c>
      <c r="D560">
        <f t="shared" si="17"/>
        <v>280.63157265729222</v>
      </c>
    </row>
    <row r="561" spans="1:4">
      <c r="A561" s="34">
        <f t="shared" si="16"/>
        <v>1846.583333333291</v>
      </c>
      <c r="D561">
        <f t="shared" si="17"/>
        <v>280.63563652346306</v>
      </c>
    </row>
    <row r="562" spans="1:4">
      <c r="A562" s="34">
        <f t="shared" si="16"/>
        <v>1846.6666666666242</v>
      </c>
      <c r="D562">
        <f t="shared" si="17"/>
        <v>280.63971732476347</v>
      </c>
    </row>
    <row r="563" spans="1:4">
      <c r="A563" s="34">
        <f t="shared" si="16"/>
        <v>1846.7499999999575</v>
      </c>
      <c r="D563">
        <f t="shared" si="17"/>
        <v>280.64381509571979</v>
      </c>
    </row>
    <row r="564" spans="1:4">
      <c r="A564" s="34">
        <f t="shared" si="16"/>
        <v>1846.8333333332907</v>
      </c>
      <c r="D564">
        <f t="shared" si="17"/>
        <v>280.64792987085832</v>
      </c>
    </row>
    <row r="565" spans="1:4">
      <c r="A565" s="34">
        <f t="shared" si="16"/>
        <v>1846.916666666624</v>
      </c>
      <c r="D565">
        <f t="shared" si="17"/>
        <v>280.65206168470542</v>
      </c>
    </row>
    <row r="566" spans="1:4">
      <c r="A566" s="34">
        <f t="shared" si="16"/>
        <v>1846.9999999999573</v>
      </c>
      <c r="D566">
        <f t="shared" si="17"/>
        <v>280.65621057178731</v>
      </c>
    </row>
    <row r="567" spans="1:4">
      <c r="A567" s="34">
        <f t="shared" si="16"/>
        <v>1847.0833333332905</v>
      </c>
      <c r="D567">
        <f t="shared" si="17"/>
        <v>280.66037656663042</v>
      </c>
    </row>
    <row r="568" spans="1:4">
      <c r="A568" s="34">
        <f t="shared" si="16"/>
        <v>1847.1666666666238</v>
      </c>
      <c r="D568">
        <f t="shared" si="17"/>
        <v>280.66455970376097</v>
      </c>
    </row>
    <row r="569" spans="1:4">
      <c r="A569" s="34">
        <f t="shared" si="16"/>
        <v>1847.249999999957</v>
      </c>
      <c r="D569">
        <f t="shared" si="17"/>
        <v>280.66876001770538</v>
      </c>
    </row>
    <row r="570" spans="1:4">
      <c r="A570" s="34">
        <f t="shared" si="16"/>
        <v>1847.3333333332903</v>
      </c>
      <c r="D570">
        <f t="shared" si="17"/>
        <v>280.67297754298994</v>
      </c>
    </row>
    <row r="571" spans="1:4">
      <c r="A571" s="34">
        <f t="shared" si="16"/>
        <v>1847.4166666666235</v>
      </c>
      <c r="D571">
        <f t="shared" si="17"/>
        <v>280.67721231414095</v>
      </c>
    </row>
    <row r="572" spans="1:4">
      <c r="A572" s="34">
        <f t="shared" si="16"/>
        <v>1847.4999999999568</v>
      </c>
      <c r="D572">
        <f t="shared" si="17"/>
        <v>280.68146436568469</v>
      </c>
    </row>
    <row r="573" spans="1:4">
      <c r="A573" s="34">
        <f t="shared" si="16"/>
        <v>1847.5833333332901</v>
      </c>
      <c r="D573">
        <f t="shared" si="17"/>
        <v>280.68573373214758</v>
      </c>
    </row>
    <row r="574" spans="1:4">
      <c r="A574" s="34">
        <f t="shared" si="16"/>
        <v>1847.6666666666233</v>
      </c>
      <c r="D574">
        <f t="shared" si="17"/>
        <v>280.69002044805586</v>
      </c>
    </row>
    <row r="575" spans="1:4">
      <c r="A575" s="34">
        <f t="shared" si="16"/>
        <v>1847.7499999999566</v>
      </c>
      <c r="D575">
        <f t="shared" si="17"/>
        <v>280.69432454793588</v>
      </c>
    </row>
    <row r="576" spans="1:4">
      <c r="A576" s="34">
        <f t="shared" si="16"/>
        <v>1847.8333333332898</v>
      </c>
      <c r="D576">
        <f t="shared" si="17"/>
        <v>280.69864606631393</v>
      </c>
    </row>
    <row r="577" spans="1:4">
      <c r="A577" s="34">
        <f t="shared" si="16"/>
        <v>1847.9166666666231</v>
      </c>
      <c r="D577">
        <f t="shared" si="17"/>
        <v>280.70298503771636</v>
      </c>
    </row>
    <row r="578" spans="1:4">
      <c r="A578" s="34">
        <f t="shared" si="16"/>
        <v>1847.9999999999563</v>
      </c>
      <c r="D578">
        <f t="shared" si="17"/>
        <v>280.70734149666947</v>
      </c>
    </row>
    <row r="579" spans="1:4">
      <c r="A579" s="34">
        <f t="shared" si="16"/>
        <v>1848.0833333332896</v>
      </c>
      <c r="D579">
        <f t="shared" si="17"/>
        <v>280.71171547769961</v>
      </c>
    </row>
    <row r="580" spans="1:4">
      <c r="A580" s="34">
        <f t="shared" ref="A580:A643" si="18">A579+1/12</f>
        <v>1848.1666666666229</v>
      </c>
      <c r="D580">
        <f t="shared" ref="D580:D643" si="19">K$6*(A580-A$2)*(A580-A$2)*(A580-A$2)+K$7*(A580-A$2)*(A580-A$2)+K$9</f>
        <v>280.71610701533308</v>
      </c>
    </row>
    <row r="581" spans="1:4">
      <c r="A581" s="34">
        <f t="shared" si="18"/>
        <v>1848.2499999999561</v>
      </c>
      <c r="D581">
        <f t="shared" si="19"/>
        <v>280.72051614409617</v>
      </c>
    </row>
    <row r="582" spans="1:4">
      <c r="A582" s="34">
        <f t="shared" si="18"/>
        <v>1848.3333333332894</v>
      </c>
      <c r="D582">
        <f t="shared" si="19"/>
        <v>280.72494289851528</v>
      </c>
    </row>
    <row r="583" spans="1:4">
      <c r="A583" s="34">
        <f t="shared" si="18"/>
        <v>1848.4166666666226</v>
      </c>
      <c r="D583">
        <f t="shared" si="19"/>
        <v>280.72938731311666</v>
      </c>
    </row>
    <row r="584" spans="1:4">
      <c r="A584" s="34">
        <f t="shared" si="18"/>
        <v>1848.4999999999559</v>
      </c>
      <c r="D584">
        <f t="shared" si="19"/>
        <v>280.73384942242666</v>
      </c>
    </row>
    <row r="585" spans="1:4">
      <c r="A585" s="34">
        <f t="shared" si="18"/>
        <v>1848.5833333332891</v>
      </c>
      <c r="D585">
        <f t="shared" si="19"/>
        <v>280.73832926097157</v>
      </c>
    </row>
    <row r="586" spans="1:4">
      <c r="A586" s="34">
        <f t="shared" si="18"/>
        <v>1848.6666666666224</v>
      </c>
      <c r="D586">
        <f t="shared" si="19"/>
        <v>280.74282686327774</v>
      </c>
    </row>
    <row r="587" spans="1:4">
      <c r="A587" s="34">
        <f t="shared" si="18"/>
        <v>1848.7499999999557</v>
      </c>
      <c r="D587">
        <f t="shared" si="19"/>
        <v>280.74734226387147</v>
      </c>
    </row>
    <row r="588" spans="1:4">
      <c r="A588" s="34">
        <f t="shared" si="18"/>
        <v>1848.8333333332889</v>
      </c>
      <c r="D588">
        <f t="shared" si="19"/>
        <v>280.75187549727912</v>
      </c>
    </row>
    <row r="589" spans="1:4">
      <c r="A589" s="34">
        <f t="shared" si="18"/>
        <v>1848.9166666666222</v>
      </c>
      <c r="D589">
        <f t="shared" si="19"/>
        <v>280.75642659802691</v>
      </c>
    </row>
    <row r="590" spans="1:4">
      <c r="A590" s="34">
        <f t="shared" si="18"/>
        <v>1848.9999999999554</v>
      </c>
      <c r="D590">
        <f t="shared" si="19"/>
        <v>280.76099560064131</v>
      </c>
    </row>
    <row r="591" spans="1:4">
      <c r="A591" s="34">
        <f t="shared" si="18"/>
        <v>1849.0833333332887</v>
      </c>
      <c r="D591">
        <f t="shared" si="19"/>
        <v>280.76558253964851</v>
      </c>
    </row>
    <row r="592" spans="1:4">
      <c r="A592" s="34">
        <f t="shared" si="18"/>
        <v>1849.1666666666219</v>
      </c>
      <c r="D592">
        <f t="shared" si="19"/>
        <v>280.77018744957491</v>
      </c>
    </row>
    <row r="593" spans="1:4">
      <c r="A593" s="34">
        <f t="shared" si="18"/>
        <v>1849.2499999999552</v>
      </c>
      <c r="D593">
        <f t="shared" si="19"/>
        <v>280.77481036494675</v>
      </c>
    </row>
    <row r="594" spans="1:4">
      <c r="A594" s="34">
        <f t="shared" si="18"/>
        <v>1849.3333333332885</v>
      </c>
      <c r="D594">
        <f t="shared" si="19"/>
        <v>280.77945132029043</v>
      </c>
    </row>
    <row r="595" spans="1:4">
      <c r="A595" s="34">
        <f t="shared" si="18"/>
        <v>1849.4166666666217</v>
      </c>
      <c r="D595">
        <f t="shared" si="19"/>
        <v>280.78411035013221</v>
      </c>
    </row>
    <row r="596" spans="1:4">
      <c r="A596" s="34">
        <f t="shared" si="18"/>
        <v>1849.499999999955</v>
      </c>
      <c r="D596">
        <f t="shared" si="19"/>
        <v>280.78878748899848</v>
      </c>
    </row>
    <row r="597" spans="1:4">
      <c r="A597" s="34">
        <f t="shared" si="18"/>
        <v>1849.5833333332882</v>
      </c>
      <c r="D597">
        <f t="shared" si="19"/>
        <v>280.79348277141548</v>
      </c>
    </row>
    <row r="598" spans="1:4">
      <c r="A598" s="34">
        <f t="shared" si="18"/>
        <v>1849.6666666666215</v>
      </c>
      <c r="D598">
        <f t="shared" si="19"/>
        <v>280.79819623190957</v>
      </c>
    </row>
    <row r="599" spans="1:4">
      <c r="A599" s="34">
        <f t="shared" si="18"/>
        <v>1849.7499999999548</v>
      </c>
      <c r="D599">
        <f t="shared" si="19"/>
        <v>280.8029279050071</v>
      </c>
    </row>
    <row r="600" spans="1:4">
      <c r="A600" s="34">
        <f t="shared" si="18"/>
        <v>1849.833333333288</v>
      </c>
      <c r="D600">
        <f t="shared" si="19"/>
        <v>280.80767782523429</v>
      </c>
    </row>
    <row r="601" spans="1:4">
      <c r="A601" s="34">
        <f t="shared" si="18"/>
        <v>1849.9166666666213</v>
      </c>
      <c r="D601">
        <f t="shared" si="19"/>
        <v>280.81244602711757</v>
      </c>
    </row>
    <row r="602" spans="1:4">
      <c r="A602" s="34">
        <f t="shared" si="18"/>
        <v>1849.9999999999545</v>
      </c>
      <c r="D602">
        <f t="shared" si="19"/>
        <v>280.81723254518323</v>
      </c>
    </row>
    <row r="603" spans="1:4">
      <c r="A603" s="34">
        <f t="shared" si="18"/>
        <v>1850.0833333332878</v>
      </c>
      <c r="D603">
        <f t="shared" si="19"/>
        <v>280.82203741395756</v>
      </c>
    </row>
    <row r="604" spans="1:4">
      <c r="A604" s="34">
        <f t="shared" si="18"/>
        <v>1850.166666666621</v>
      </c>
      <c r="D604">
        <f t="shared" si="19"/>
        <v>280.82686066796686</v>
      </c>
    </row>
    <row r="605" spans="1:4">
      <c r="A605" s="34">
        <f t="shared" si="18"/>
        <v>1850.2499999999543</v>
      </c>
      <c r="D605">
        <f t="shared" si="19"/>
        <v>280.83170234173753</v>
      </c>
    </row>
    <row r="606" spans="1:4">
      <c r="A606" s="34">
        <f t="shared" si="18"/>
        <v>1850.3333333332876</v>
      </c>
      <c r="D606">
        <f t="shared" si="19"/>
        <v>280.83656246979581</v>
      </c>
    </row>
    <row r="607" spans="1:4">
      <c r="A607" s="34">
        <f t="shared" si="18"/>
        <v>1850.4166666666208</v>
      </c>
      <c r="D607">
        <f t="shared" si="19"/>
        <v>280.84144108666806</v>
      </c>
    </row>
    <row r="608" spans="1:4">
      <c r="A608" s="34">
        <f t="shared" si="18"/>
        <v>1850.4999999999541</v>
      </c>
      <c r="D608">
        <f t="shared" si="19"/>
        <v>280.84633822688062</v>
      </c>
    </row>
    <row r="609" spans="1:4">
      <c r="A609" s="34">
        <f t="shared" si="18"/>
        <v>1850.5833333332873</v>
      </c>
      <c r="D609">
        <f t="shared" si="19"/>
        <v>280.85125392495974</v>
      </c>
    </row>
    <row r="610" spans="1:4">
      <c r="A610" s="34">
        <f t="shared" si="18"/>
        <v>1850.6666666666206</v>
      </c>
      <c r="D610">
        <f t="shared" si="19"/>
        <v>280.85618821543181</v>
      </c>
    </row>
    <row r="611" spans="1:4">
      <c r="A611" s="34">
        <f t="shared" si="18"/>
        <v>1850.7499999999538</v>
      </c>
      <c r="D611">
        <f t="shared" si="19"/>
        <v>280.86114113282309</v>
      </c>
    </row>
    <row r="612" spans="1:4">
      <c r="A612" s="34">
        <f t="shared" si="18"/>
        <v>1850.8333333332871</v>
      </c>
      <c r="D612">
        <f t="shared" si="19"/>
        <v>280.86611271165998</v>
      </c>
    </row>
    <row r="613" spans="1:4">
      <c r="A613" s="34">
        <f t="shared" si="18"/>
        <v>1850.9166666666204</v>
      </c>
      <c r="D613">
        <f t="shared" si="19"/>
        <v>280.87110298646871</v>
      </c>
    </row>
    <row r="614" spans="1:4">
      <c r="A614" s="34">
        <f t="shared" si="18"/>
        <v>1850.9999999999536</v>
      </c>
      <c r="D614">
        <f t="shared" si="19"/>
        <v>280.87611199177564</v>
      </c>
    </row>
    <row r="615" spans="1:4">
      <c r="A615" s="34">
        <f t="shared" si="18"/>
        <v>1851.0833333332869</v>
      </c>
      <c r="D615">
        <f t="shared" si="19"/>
        <v>280.88113976210713</v>
      </c>
    </row>
    <row r="616" spans="1:4">
      <c r="A616" s="34">
        <f t="shared" si="18"/>
        <v>1851.1666666666201</v>
      </c>
      <c r="D616">
        <f t="shared" si="19"/>
        <v>280.88618633198945</v>
      </c>
    </row>
    <row r="617" spans="1:4">
      <c r="A617" s="34">
        <f t="shared" si="18"/>
        <v>1851.2499999999534</v>
      </c>
      <c r="D617">
        <f t="shared" si="19"/>
        <v>280.89125173594891</v>
      </c>
    </row>
    <row r="618" spans="1:4">
      <c r="A618" s="34">
        <f t="shared" si="18"/>
        <v>1851.3333333332866</v>
      </c>
      <c r="D618">
        <f t="shared" si="19"/>
        <v>280.89633600851187</v>
      </c>
    </row>
    <row r="619" spans="1:4">
      <c r="A619" s="34">
        <f t="shared" si="18"/>
        <v>1851.4166666666199</v>
      </c>
      <c r="D619">
        <f t="shared" si="19"/>
        <v>280.90143918420461</v>
      </c>
    </row>
    <row r="620" spans="1:4">
      <c r="A620" s="34">
        <f t="shared" si="18"/>
        <v>1851.4999999999532</v>
      </c>
      <c r="D620">
        <f t="shared" si="19"/>
        <v>280.90656129755348</v>
      </c>
    </row>
    <row r="621" spans="1:4">
      <c r="A621" s="34">
        <f t="shared" si="18"/>
        <v>1851.5833333332864</v>
      </c>
      <c r="D621">
        <f t="shared" si="19"/>
        <v>280.91170238308479</v>
      </c>
    </row>
    <row r="622" spans="1:4">
      <c r="A622" s="34">
        <f t="shared" si="18"/>
        <v>1851.6666666666197</v>
      </c>
      <c r="D622">
        <f t="shared" si="19"/>
        <v>280.91686247532482</v>
      </c>
    </row>
    <row r="623" spans="1:4">
      <c r="A623" s="34">
        <f t="shared" si="18"/>
        <v>1851.7499999999529</v>
      </c>
      <c r="D623">
        <f t="shared" si="19"/>
        <v>280.92204160879999</v>
      </c>
    </row>
    <row r="624" spans="1:4">
      <c r="A624" s="34">
        <f t="shared" si="18"/>
        <v>1851.8333333332862</v>
      </c>
      <c r="D624">
        <f t="shared" si="19"/>
        <v>280.92723981803653</v>
      </c>
    </row>
    <row r="625" spans="1:4">
      <c r="A625" s="34">
        <f t="shared" si="18"/>
        <v>1851.9166666666194</v>
      </c>
      <c r="D625">
        <f t="shared" si="19"/>
        <v>280.93245713756079</v>
      </c>
    </row>
    <row r="626" spans="1:4">
      <c r="A626" s="34">
        <f t="shared" si="18"/>
        <v>1851.9999999999527</v>
      </c>
      <c r="D626">
        <f t="shared" si="19"/>
        <v>280.93769360189907</v>
      </c>
    </row>
    <row r="627" spans="1:4">
      <c r="A627" s="34">
        <f t="shared" si="18"/>
        <v>1852.083333333286</v>
      </c>
      <c r="D627">
        <f t="shared" si="19"/>
        <v>280.94294924557772</v>
      </c>
    </row>
    <row r="628" spans="1:4">
      <c r="A628" s="34">
        <f t="shared" si="18"/>
        <v>1852.1666666666192</v>
      </c>
      <c r="D628">
        <f t="shared" si="19"/>
        <v>280.94822410312304</v>
      </c>
    </row>
    <row r="629" spans="1:4">
      <c r="A629" s="34">
        <f t="shared" si="18"/>
        <v>1852.2499999999525</v>
      </c>
      <c r="D629">
        <f t="shared" si="19"/>
        <v>280.95351820906137</v>
      </c>
    </row>
    <row r="630" spans="1:4">
      <c r="A630" s="34">
        <f t="shared" si="18"/>
        <v>1852.3333333332857</v>
      </c>
      <c r="D630">
        <f t="shared" si="19"/>
        <v>280.95883159791902</v>
      </c>
    </row>
    <row r="631" spans="1:4">
      <c r="A631" s="34">
        <f t="shared" si="18"/>
        <v>1852.416666666619</v>
      </c>
      <c r="D631">
        <f t="shared" si="19"/>
        <v>280.96416430422227</v>
      </c>
    </row>
    <row r="632" spans="1:4">
      <c r="A632" s="34">
        <f t="shared" si="18"/>
        <v>1852.4999999999523</v>
      </c>
      <c r="D632">
        <f t="shared" si="19"/>
        <v>280.96951636249753</v>
      </c>
    </row>
    <row r="633" spans="1:4">
      <c r="A633" s="34">
        <f t="shared" si="18"/>
        <v>1852.5833333332855</v>
      </c>
      <c r="D633">
        <f t="shared" si="19"/>
        <v>280.97488780727105</v>
      </c>
    </row>
    <row r="634" spans="1:4">
      <c r="A634" s="34">
        <f t="shared" si="18"/>
        <v>1852.6666666666188</v>
      </c>
      <c r="D634">
        <f t="shared" si="19"/>
        <v>280.98027867306911</v>
      </c>
    </row>
    <row r="635" spans="1:4">
      <c r="A635" s="34">
        <f t="shared" si="18"/>
        <v>1852.749999999952</v>
      </c>
      <c r="D635">
        <f t="shared" si="19"/>
        <v>280.98568899441813</v>
      </c>
    </row>
    <row r="636" spans="1:4">
      <c r="A636" s="34">
        <f t="shared" si="18"/>
        <v>1852.8333333332853</v>
      </c>
      <c r="D636">
        <f t="shared" si="19"/>
        <v>280.99111880584439</v>
      </c>
    </row>
    <row r="637" spans="1:4">
      <c r="A637" s="34">
        <f t="shared" si="18"/>
        <v>1852.9166666666185</v>
      </c>
      <c r="D637">
        <f t="shared" si="19"/>
        <v>280.99656814187421</v>
      </c>
    </row>
    <row r="638" spans="1:4">
      <c r="A638" s="34">
        <f t="shared" si="18"/>
        <v>1852.9999999999518</v>
      </c>
      <c r="D638">
        <f t="shared" si="19"/>
        <v>281.00203703703386</v>
      </c>
    </row>
    <row r="639" spans="1:4">
      <c r="A639" s="34">
        <f t="shared" si="18"/>
        <v>1853.0833333332851</v>
      </c>
      <c r="D639">
        <f t="shared" si="19"/>
        <v>281.00752552584976</v>
      </c>
    </row>
    <row r="640" spans="1:4">
      <c r="A640" s="34">
        <f t="shared" si="18"/>
        <v>1853.1666666666183</v>
      </c>
      <c r="D640">
        <f t="shared" si="19"/>
        <v>281.01303364284814</v>
      </c>
    </row>
    <row r="641" spans="1:4">
      <c r="A641" s="34">
        <f t="shared" si="18"/>
        <v>1853.2499999999516</v>
      </c>
      <c r="D641">
        <f t="shared" si="19"/>
        <v>281.01856142255536</v>
      </c>
    </row>
    <row r="642" spans="1:4">
      <c r="A642" s="34">
        <f t="shared" si="18"/>
        <v>1853.3333333332848</v>
      </c>
      <c r="D642">
        <f t="shared" si="19"/>
        <v>281.02410889949772</v>
      </c>
    </row>
    <row r="643" spans="1:4">
      <c r="A643" s="34">
        <f t="shared" si="18"/>
        <v>1853.4166666666181</v>
      </c>
      <c r="D643">
        <f t="shared" si="19"/>
        <v>281.02967610820156</v>
      </c>
    </row>
    <row r="644" spans="1:4">
      <c r="A644" s="34">
        <f t="shared" ref="A644:A707" si="20">A643+1/12</f>
        <v>1853.4999999999513</v>
      </c>
      <c r="D644">
        <f t="shared" ref="D644:D707" si="21">K$6*(A644-A$2)*(A644-A$2)*(A644-A$2)+K$7*(A644-A$2)*(A644-A$2)+K$9</f>
        <v>281.03526308319317</v>
      </c>
    </row>
    <row r="645" spans="1:4">
      <c r="A645" s="34">
        <f t="shared" si="20"/>
        <v>1853.5833333332846</v>
      </c>
      <c r="D645">
        <f t="shared" si="21"/>
        <v>281.04086985899892</v>
      </c>
    </row>
    <row r="646" spans="1:4">
      <c r="A646" s="34">
        <f t="shared" si="20"/>
        <v>1853.6666666666179</v>
      </c>
      <c r="D646">
        <f t="shared" si="21"/>
        <v>281.04649647014509</v>
      </c>
    </row>
    <row r="647" spans="1:4">
      <c r="A647" s="34">
        <f t="shared" si="20"/>
        <v>1853.7499999999511</v>
      </c>
      <c r="D647">
        <f t="shared" si="21"/>
        <v>281.05214295115803</v>
      </c>
    </row>
    <row r="648" spans="1:4">
      <c r="A648" s="34">
        <f t="shared" si="20"/>
        <v>1853.8333333332844</v>
      </c>
      <c r="D648">
        <f t="shared" si="21"/>
        <v>281.05780933656399</v>
      </c>
    </row>
    <row r="649" spans="1:4">
      <c r="A649" s="34">
        <f t="shared" si="20"/>
        <v>1853.9166666666176</v>
      </c>
      <c r="D649">
        <f t="shared" si="21"/>
        <v>281.06349566088943</v>
      </c>
    </row>
    <row r="650" spans="1:4">
      <c r="A650" s="34">
        <f t="shared" si="20"/>
        <v>1853.9999999999509</v>
      </c>
      <c r="D650">
        <f t="shared" si="21"/>
        <v>281.06920195866053</v>
      </c>
    </row>
    <row r="651" spans="1:4">
      <c r="A651" s="34">
        <f t="shared" si="20"/>
        <v>1854.0833333332841</v>
      </c>
      <c r="D651">
        <f t="shared" si="21"/>
        <v>281.07492826440364</v>
      </c>
    </row>
    <row r="652" spans="1:4">
      <c r="A652" s="34">
        <f t="shared" si="20"/>
        <v>1854.1666666666174</v>
      </c>
      <c r="D652">
        <f t="shared" si="21"/>
        <v>281.08067461264511</v>
      </c>
    </row>
    <row r="653" spans="1:4">
      <c r="A653" s="34">
        <f t="shared" si="20"/>
        <v>1854.2499999999507</v>
      </c>
      <c r="D653">
        <f t="shared" si="21"/>
        <v>281.08644103791124</v>
      </c>
    </row>
    <row r="654" spans="1:4">
      <c r="A654" s="34">
        <f t="shared" si="20"/>
        <v>1854.3333333332839</v>
      </c>
      <c r="D654">
        <f t="shared" si="21"/>
        <v>281.09222757472838</v>
      </c>
    </row>
    <row r="655" spans="1:4">
      <c r="A655" s="34">
        <f t="shared" si="20"/>
        <v>1854.4166666666172</v>
      </c>
      <c r="D655">
        <f t="shared" si="21"/>
        <v>281.09803425762283</v>
      </c>
    </row>
    <row r="656" spans="1:4">
      <c r="A656" s="34">
        <f t="shared" si="20"/>
        <v>1854.4999999999504</v>
      </c>
      <c r="D656">
        <f t="shared" si="21"/>
        <v>281.10386112112087</v>
      </c>
    </row>
    <row r="657" spans="1:4">
      <c r="A657" s="34">
        <f t="shared" si="20"/>
        <v>1854.5833333332837</v>
      </c>
      <c r="D657">
        <f t="shared" si="21"/>
        <v>281.10970819974892</v>
      </c>
    </row>
    <row r="658" spans="1:4">
      <c r="A658" s="34">
        <f t="shared" si="20"/>
        <v>1854.6666666666169</v>
      </c>
      <c r="D658">
        <f t="shared" si="21"/>
        <v>281.11557552803316</v>
      </c>
    </row>
    <row r="659" spans="1:4">
      <c r="A659" s="34">
        <f t="shared" si="20"/>
        <v>1854.7499999999502</v>
      </c>
      <c r="D659">
        <f t="shared" si="21"/>
        <v>281.12146314050005</v>
      </c>
    </row>
    <row r="660" spans="1:4">
      <c r="A660" s="34">
        <f t="shared" si="20"/>
        <v>1854.8333333332835</v>
      </c>
      <c r="D660">
        <f t="shared" si="21"/>
        <v>281.12737107167584</v>
      </c>
    </row>
    <row r="661" spans="1:4">
      <c r="A661" s="34">
        <f t="shared" si="20"/>
        <v>1854.9166666666167</v>
      </c>
      <c r="D661">
        <f t="shared" si="21"/>
        <v>281.13329935608681</v>
      </c>
    </row>
    <row r="662" spans="1:4">
      <c r="A662" s="34">
        <f t="shared" si="20"/>
        <v>1854.99999999995</v>
      </c>
      <c r="D662">
        <f t="shared" si="21"/>
        <v>281.13924802825937</v>
      </c>
    </row>
    <row r="663" spans="1:4">
      <c r="A663" s="34">
        <f t="shared" si="20"/>
        <v>1855.0833333332832</v>
      </c>
      <c r="D663">
        <f t="shared" si="21"/>
        <v>281.14521712271977</v>
      </c>
    </row>
    <row r="664" spans="1:4">
      <c r="A664" s="34">
        <f t="shared" si="20"/>
        <v>1855.1666666666165</v>
      </c>
      <c r="D664">
        <f t="shared" si="21"/>
        <v>281.15120667399441</v>
      </c>
    </row>
    <row r="665" spans="1:4">
      <c r="A665" s="34">
        <f t="shared" si="20"/>
        <v>1855.2499999999498</v>
      </c>
      <c r="D665">
        <f t="shared" si="21"/>
        <v>281.15721671660953</v>
      </c>
    </row>
    <row r="666" spans="1:4">
      <c r="A666" s="34">
        <f t="shared" si="20"/>
        <v>1855.333333333283</v>
      </c>
      <c r="D666">
        <f t="shared" si="21"/>
        <v>281.16324728509142</v>
      </c>
    </row>
    <row r="667" spans="1:4">
      <c r="A667" s="34">
        <f t="shared" si="20"/>
        <v>1855.4166666666163</v>
      </c>
      <c r="D667">
        <f t="shared" si="21"/>
        <v>281.16929841396649</v>
      </c>
    </row>
    <row r="668" spans="1:4">
      <c r="A668" s="34">
        <f t="shared" si="20"/>
        <v>1855.4999999999495</v>
      </c>
      <c r="D668">
        <f t="shared" si="21"/>
        <v>281.17537013776104</v>
      </c>
    </row>
    <row r="669" spans="1:4">
      <c r="A669" s="34">
        <f t="shared" si="20"/>
        <v>1855.5833333332828</v>
      </c>
      <c r="D669">
        <f t="shared" si="21"/>
        <v>281.18146249100135</v>
      </c>
    </row>
    <row r="670" spans="1:4">
      <c r="A670" s="34">
        <f t="shared" si="20"/>
        <v>1855.666666666616</v>
      </c>
      <c r="D670">
        <f t="shared" si="21"/>
        <v>281.1875755082138</v>
      </c>
    </row>
    <row r="671" spans="1:4">
      <c r="A671" s="34">
        <f t="shared" si="20"/>
        <v>1855.7499999999493</v>
      </c>
      <c r="D671">
        <f t="shared" si="21"/>
        <v>281.19370922392466</v>
      </c>
    </row>
    <row r="672" spans="1:4">
      <c r="A672" s="34">
        <f t="shared" si="20"/>
        <v>1855.8333333332826</v>
      </c>
      <c r="D672">
        <f t="shared" si="21"/>
        <v>281.19986367266023</v>
      </c>
    </row>
    <row r="673" spans="1:4">
      <c r="A673" s="34">
        <f t="shared" si="20"/>
        <v>1855.9166666666158</v>
      </c>
      <c r="D673">
        <f t="shared" si="21"/>
        <v>281.20603888894692</v>
      </c>
    </row>
    <row r="674" spans="1:4">
      <c r="A674" s="34">
        <f t="shared" si="20"/>
        <v>1855.9999999999491</v>
      </c>
      <c r="D674">
        <f t="shared" si="21"/>
        <v>281.21223490731097</v>
      </c>
    </row>
    <row r="675" spans="1:4">
      <c r="A675" s="34">
        <f t="shared" si="20"/>
        <v>1856.0833333332823</v>
      </c>
      <c r="D675">
        <f t="shared" si="21"/>
        <v>281.21845176227868</v>
      </c>
    </row>
    <row r="676" spans="1:4">
      <c r="A676" s="34">
        <f t="shared" si="20"/>
        <v>1856.1666666666156</v>
      </c>
      <c r="D676">
        <f t="shared" si="21"/>
        <v>281.22468948837644</v>
      </c>
    </row>
    <row r="677" spans="1:4">
      <c r="A677" s="34">
        <f t="shared" si="20"/>
        <v>1856.2499999999488</v>
      </c>
      <c r="D677">
        <f t="shared" si="21"/>
        <v>281.23094812013056</v>
      </c>
    </row>
    <row r="678" spans="1:4">
      <c r="A678" s="34">
        <f t="shared" si="20"/>
        <v>1856.3333333332821</v>
      </c>
      <c r="D678">
        <f t="shared" si="21"/>
        <v>281.23722769206734</v>
      </c>
    </row>
    <row r="679" spans="1:4">
      <c r="A679" s="34">
        <f t="shared" si="20"/>
        <v>1856.4166666666154</v>
      </c>
      <c r="D679">
        <f t="shared" si="21"/>
        <v>281.24352823871305</v>
      </c>
    </row>
    <row r="680" spans="1:4">
      <c r="A680" s="34">
        <f t="shared" si="20"/>
        <v>1856.4999999999486</v>
      </c>
      <c r="D680">
        <f t="shared" si="21"/>
        <v>281.24984979459413</v>
      </c>
    </row>
    <row r="681" spans="1:4">
      <c r="A681" s="34">
        <f t="shared" si="20"/>
        <v>1856.5833333332819</v>
      </c>
      <c r="D681">
        <f t="shared" si="21"/>
        <v>281.25619239423679</v>
      </c>
    </row>
    <row r="682" spans="1:4">
      <c r="A682" s="34">
        <f t="shared" si="20"/>
        <v>1856.6666666666151</v>
      </c>
      <c r="D682">
        <f t="shared" si="21"/>
        <v>281.2625560721674</v>
      </c>
    </row>
    <row r="683" spans="1:4">
      <c r="A683" s="34">
        <f t="shared" si="20"/>
        <v>1856.7499999999484</v>
      </c>
      <c r="D683">
        <f t="shared" si="21"/>
        <v>281.2689408629123</v>
      </c>
    </row>
    <row r="684" spans="1:4">
      <c r="A684" s="34">
        <f t="shared" si="20"/>
        <v>1856.8333333332816</v>
      </c>
      <c r="D684">
        <f t="shared" si="21"/>
        <v>281.27534680099774</v>
      </c>
    </row>
    <row r="685" spans="1:4">
      <c r="A685" s="34">
        <f t="shared" si="20"/>
        <v>1856.9166666666149</v>
      </c>
      <c r="D685">
        <f t="shared" si="21"/>
        <v>281.28177392095006</v>
      </c>
    </row>
    <row r="686" spans="1:4">
      <c r="A686" s="34">
        <f t="shared" si="20"/>
        <v>1856.9999999999482</v>
      </c>
      <c r="D686">
        <f t="shared" si="21"/>
        <v>281.28822225729562</v>
      </c>
    </row>
    <row r="687" spans="1:4">
      <c r="A687" s="34">
        <f t="shared" si="20"/>
        <v>1857.0833333332814</v>
      </c>
      <c r="D687">
        <f t="shared" si="21"/>
        <v>281.29469184456076</v>
      </c>
    </row>
    <row r="688" spans="1:4">
      <c r="A688" s="34">
        <f t="shared" si="20"/>
        <v>1857.1666666666147</v>
      </c>
      <c r="D688">
        <f t="shared" si="21"/>
        <v>281.30118271727173</v>
      </c>
    </row>
    <row r="689" spans="1:4">
      <c r="A689" s="34">
        <f t="shared" si="20"/>
        <v>1857.2499999999479</v>
      </c>
      <c r="D689">
        <f t="shared" si="21"/>
        <v>281.30769490995488</v>
      </c>
    </row>
    <row r="690" spans="1:4">
      <c r="A690" s="34">
        <f t="shared" si="20"/>
        <v>1857.3333333332812</v>
      </c>
      <c r="D690">
        <f t="shared" si="21"/>
        <v>281.31422845713649</v>
      </c>
    </row>
    <row r="691" spans="1:4">
      <c r="A691" s="34">
        <f t="shared" si="20"/>
        <v>1857.4166666666144</v>
      </c>
      <c r="D691">
        <f t="shared" si="21"/>
        <v>281.32078339334294</v>
      </c>
    </row>
    <row r="692" spans="1:4">
      <c r="A692" s="34">
        <f t="shared" si="20"/>
        <v>1857.4999999999477</v>
      </c>
      <c r="D692">
        <f t="shared" si="21"/>
        <v>281.32735975310055</v>
      </c>
    </row>
    <row r="693" spans="1:4">
      <c r="A693" s="34">
        <f t="shared" si="20"/>
        <v>1857.583333333281</v>
      </c>
      <c r="D693">
        <f t="shared" si="21"/>
        <v>281.33395757093558</v>
      </c>
    </row>
    <row r="694" spans="1:4">
      <c r="A694" s="34">
        <f t="shared" si="20"/>
        <v>1857.6666666666142</v>
      </c>
      <c r="D694">
        <f t="shared" si="21"/>
        <v>281.34057688137443</v>
      </c>
    </row>
    <row r="695" spans="1:4">
      <c r="A695" s="34">
        <f t="shared" si="20"/>
        <v>1857.7499999999475</v>
      </c>
      <c r="D695">
        <f t="shared" si="21"/>
        <v>281.34721771894334</v>
      </c>
    </row>
    <row r="696" spans="1:4">
      <c r="A696" s="34">
        <f t="shared" si="20"/>
        <v>1857.8333333332807</v>
      </c>
      <c r="D696">
        <f t="shared" si="21"/>
        <v>281.35388011816866</v>
      </c>
    </row>
    <row r="697" spans="1:4">
      <c r="A697" s="34">
        <f t="shared" si="20"/>
        <v>1857.916666666614</v>
      </c>
      <c r="D697">
        <f t="shared" si="21"/>
        <v>281.36056411357674</v>
      </c>
    </row>
    <row r="698" spans="1:4">
      <c r="A698" s="34">
        <f t="shared" si="20"/>
        <v>1857.9999999999472</v>
      </c>
      <c r="D698">
        <f t="shared" si="21"/>
        <v>281.36726973969388</v>
      </c>
    </row>
    <row r="699" spans="1:4">
      <c r="A699" s="34">
        <f t="shared" si="20"/>
        <v>1858.0833333332805</v>
      </c>
      <c r="D699">
        <f t="shared" si="21"/>
        <v>281.37399703104637</v>
      </c>
    </row>
    <row r="700" spans="1:4">
      <c r="A700" s="34">
        <f t="shared" si="20"/>
        <v>1858.1666666666138</v>
      </c>
      <c r="D700">
        <f t="shared" si="21"/>
        <v>281.38074602216057</v>
      </c>
    </row>
    <row r="701" spans="1:4">
      <c r="A701" s="34">
        <f t="shared" si="20"/>
        <v>1858.249999999947</v>
      </c>
      <c r="D701">
        <f t="shared" si="21"/>
        <v>281.38751674756281</v>
      </c>
    </row>
    <row r="702" spans="1:4">
      <c r="A702" s="34">
        <f t="shared" si="20"/>
        <v>1858.3333333332803</v>
      </c>
      <c r="D702">
        <f t="shared" si="21"/>
        <v>281.39430924177935</v>
      </c>
    </row>
    <row r="703" spans="1:4">
      <c r="A703" s="34">
        <f t="shared" si="20"/>
        <v>1858.4166666666135</v>
      </c>
      <c r="D703">
        <f t="shared" si="21"/>
        <v>281.40112353933654</v>
      </c>
    </row>
    <row r="704" spans="1:4">
      <c r="A704" s="34">
        <f t="shared" si="20"/>
        <v>1858.4999999999468</v>
      </c>
      <c r="D704">
        <f t="shared" si="21"/>
        <v>281.40795967476072</v>
      </c>
    </row>
    <row r="705" spans="1:4">
      <c r="A705" s="34">
        <f t="shared" si="20"/>
        <v>1858.5833333332801</v>
      </c>
      <c r="D705">
        <f t="shared" si="21"/>
        <v>281.41481768257819</v>
      </c>
    </row>
    <row r="706" spans="1:4">
      <c r="A706" s="34">
        <f t="shared" si="20"/>
        <v>1858.6666666666133</v>
      </c>
      <c r="D706">
        <f t="shared" si="21"/>
        <v>281.42169759731524</v>
      </c>
    </row>
    <row r="707" spans="1:4">
      <c r="A707" s="34">
        <f t="shared" si="20"/>
        <v>1858.7499999999466</v>
      </c>
      <c r="D707">
        <f t="shared" si="21"/>
        <v>281.42859945349829</v>
      </c>
    </row>
    <row r="708" spans="1:4">
      <c r="A708" s="34">
        <f t="shared" ref="A708:A771" si="22">A707+1/12</f>
        <v>1858.8333333332798</v>
      </c>
      <c r="D708">
        <f t="shared" ref="D708:D771" si="23">K$6*(A708-A$2)*(A708-A$2)*(A708-A$2)+K$7*(A708-A$2)*(A708-A$2)+K$9</f>
        <v>281.43552328565352</v>
      </c>
    </row>
    <row r="709" spans="1:4">
      <c r="A709" s="34">
        <f t="shared" si="22"/>
        <v>1858.9166666666131</v>
      </c>
      <c r="D709">
        <f t="shared" si="23"/>
        <v>281.44246912830738</v>
      </c>
    </row>
    <row r="710" spans="1:4">
      <c r="A710" s="34">
        <f t="shared" si="22"/>
        <v>1858.9999999999463</v>
      </c>
      <c r="D710">
        <f t="shared" si="23"/>
        <v>281.44943701598612</v>
      </c>
    </row>
    <row r="711" spans="1:4">
      <c r="A711" s="34">
        <f t="shared" si="22"/>
        <v>1859.0833333332796</v>
      </c>
      <c r="D711">
        <f t="shared" si="23"/>
        <v>281.45642698321603</v>
      </c>
    </row>
    <row r="712" spans="1:4">
      <c r="A712" s="34">
        <f t="shared" si="22"/>
        <v>1859.1666666666129</v>
      </c>
      <c r="D712">
        <f t="shared" si="23"/>
        <v>281.46343906452353</v>
      </c>
    </row>
    <row r="713" spans="1:4">
      <c r="A713" s="34">
        <f t="shared" si="22"/>
        <v>1859.2499999999461</v>
      </c>
      <c r="D713">
        <f t="shared" si="23"/>
        <v>281.47047329443484</v>
      </c>
    </row>
    <row r="714" spans="1:4">
      <c r="A714" s="34">
        <f t="shared" si="22"/>
        <v>1859.3333333332794</v>
      </c>
      <c r="D714">
        <f t="shared" si="23"/>
        <v>281.47752970747632</v>
      </c>
    </row>
    <row r="715" spans="1:4">
      <c r="A715" s="34">
        <f t="shared" si="22"/>
        <v>1859.4166666666126</v>
      </c>
      <c r="D715">
        <f t="shared" si="23"/>
        <v>281.48460833817427</v>
      </c>
    </row>
    <row r="716" spans="1:4">
      <c r="A716" s="34">
        <f t="shared" si="22"/>
        <v>1859.4999999999459</v>
      </c>
      <c r="D716">
        <f t="shared" si="23"/>
        <v>281.49170922105509</v>
      </c>
    </row>
    <row r="717" spans="1:4">
      <c r="A717" s="34">
        <f t="shared" si="22"/>
        <v>1859.5833333332791</v>
      </c>
      <c r="D717">
        <f t="shared" si="23"/>
        <v>281.49883239064502</v>
      </c>
    </row>
    <row r="718" spans="1:4">
      <c r="A718" s="34">
        <f t="shared" si="22"/>
        <v>1859.6666666666124</v>
      </c>
      <c r="D718">
        <f t="shared" si="23"/>
        <v>281.50597788147036</v>
      </c>
    </row>
    <row r="719" spans="1:4">
      <c r="A719" s="34">
        <f t="shared" si="22"/>
        <v>1859.7499999999457</v>
      </c>
      <c r="D719">
        <f t="shared" si="23"/>
        <v>281.51314572805751</v>
      </c>
    </row>
    <row r="720" spans="1:4">
      <c r="A720" s="34">
        <f t="shared" si="22"/>
        <v>1859.8333333332789</v>
      </c>
      <c r="D720">
        <f t="shared" si="23"/>
        <v>281.52033596493271</v>
      </c>
    </row>
    <row r="721" spans="1:4">
      <c r="A721" s="34">
        <f t="shared" si="22"/>
        <v>1859.9166666666122</v>
      </c>
      <c r="D721">
        <f t="shared" si="23"/>
        <v>281.52754862662238</v>
      </c>
    </row>
    <row r="722" spans="1:4">
      <c r="A722" s="34">
        <f t="shared" si="22"/>
        <v>1859.9999999999454</v>
      </c>
      <c r="D722">
        <f t="shared" si="23"/>
        <v>281.53478374765274</v>
      </c>
    </row>
    <row r="723" spans="1:4">
      <c r="A723" s="34">
        <f t="shared" si="22"/>
        <v>1860.0833333332787</v>
      </c>
      <c r="D723">
        <f t="shared" si="23"/>
        <v>281.54204136255015</v>
      </c>
    </row>
    <row r="724" spans="1:4">
      <c r="A724" s="34">
        <f t="shared" si="22"/>
        <v>1860.1666666666119</v>
      </c>
      <c r="D724">
        <f t="shared" si="23"/>
        <v>281.54932150584091</v>
      </c>
    </row>
    <row r="725" spans="1:4">
      <c r="A725" s="34">
        <f t="shared" si="22"/>
        <v>1860.2499999999452</v>
      </c>
      <c r="D725">
        <f t="shared" si="23"/>
        <v>281.55662421205136</v>
      </c>
    </row>
    <row r="726" spans="1:4">
      <c r="A726" s="34">
        <f t="shared" si="22"/>
        <v>1860.3333333332785</v>
      </c>
      <c r="D726">
        <f t="shared" si="23"/>
        <v>281.56394951570786</v>
      </c>
    </row>
    <row r="727" spans="1:4">
      <c r="A727" s="34">
        <f t="shared" si="22"/>
        <v>1860.4166666666117</v>
      </c>
      <c r="D727">
        <f t="shared" si="23"/>
        <v>281.57129745133665</v>
      </c>
    </row>
    <row r="728" spans="1:4">
      <c r="A728" s="34">
        <f t="shared" si="22"/>
        <v>1860.499999999945</v>
      </c>
      <c r="D728">
        <f t="shared" si="23"/>
        <v>281.57866805346407</v>
      </c>
    </row>
    <row r="729" spans="1:4">
      <c r="A729" s="34">
        <f t="shared" si="22"/>
        <v>1860.5833333332782</v>
      </c>
      <c r="D729">
        <f t="shared" si="23"/>
        <v>281.58606135661648</v>
      </c>
    </row>
    <row r="730" spans="1:4">
      <c r="A730" s="34">
        <f t="shared" si="22"/>
        <v>1860.6666666666115</v>
      </c>
      <c r="D730">
        <f t="shared" si="23"/>
        <v>281.59347739532018</v>
      </c>
    </row>
    <row r="731" spans="1:4">
      <c r="A731" s="34">
        <f t="shared" si="22"/>
        <v>1860.7499999999447</v>
      </c>
      <c r="D731">
        <f t="shared" si="23"/>
        <v>281.60091620410145</v>
      </c>
    </row>
    <row r="732" spans="1:4">
      <c r="A732" s="34">
        <f t="shared" si="22"/>
        <v>1860.833333333278</v>
      </c>
      <c r="D732">
        <f t="shared" si="23"/>
        <v>281.60837781748671</v>
      </c>
    </row>
    <row r="733" spans="1:4">
      <c r="A733" s="34">
        <f t="shared" si="22"/>
        <v>1860.9166666666113</v>
      </c>
      <c r="D733">
        <f t="shared" si="23"/>
        <v>281.61586227000214</v>
      </c>
    </row>
    <row r="734" spans="1:4">
      <c r="A734" s="34">
        <f t="shared" si="22"/>
        <v>1860.9999999999445</v>
      </c>
      <c r="D734">
        <f t="shared" si="23"/>
        <v>281.6233695961742</v>
      </c>
    </row>
    <row r="735" spans="1:4">
      <c r="A735" s="34">
        <f t="shared" si="22"/>
        <v>1861.0833333332778</v>
      </c>
      <c r="D735">
        <f t="shared" si="23"/>
        <v>281.63089983052913</v>
      </c>
    </row>
    <row r="736" spans="1:4">
      <c r="A736" s="34">
        <f t="shared" si="22"/>
        <v>1861.166666666611</v>
      </c>
      <c r="D736">
        <f t="shared" si="23"/>
        <v>281.63845300759323</v>
      </c>
    </row>
    <row r="737" spans="1:4">
      <c r="A737" s="34">
        <f t="shared" si="22"/>
        <v>1861.2499999999443</v>
      </c>
      <c r="D737">
        <f t="shared" si="23"/>
        <v>281.6460291618929</v>
      </c>
    </row>
    <row r="738" spans="1:4">
      <c r="A738" s="34">
        <f t="shared" si="22"/>
        <v>1861.3333333332776</v>
      </c>
      <c r="D738">
        <f t="shared" si="23"/>
        <v>281.65362832795438</v>
      </c>
    </row>
    <row r="739" spans="1:4">
      <c r="A739" s="34">
        <f t="shared" si="22"/>
        <v>1861.4166666666108</v>
      </c>
      <c r="D739">
        <f t="shared" si="23"/>
        <v>281.66125054030402</v>
      </c>
    </row>
    <row r="740" spans="1:4">
      <c r="A740" s="34">
        <f t="shared" si="22"/>
        <v>1861.4999999999441</v>
      </c>
      <c r="D740">
        <f t="shared" si="23"/>
        <v>281.66889583346813</v>
      </c>
    </row>
    <row r="741" spans="1:4">
      <c r="A741" s="34">
        <f t="shared" si="22"/>
        <v>1861.5833333332773</v>
      </c>
      <c r="D741">
        <f t="shared" si="23"/>
        <v>281.6765642419731</v>
      </c>
    </row>
    <row r="742" spans="1:4">
      <c r="A742" s="34">
        <f t="shared" si="22"/>
        <v>1861.6666666666106</v>
      </c>
      <c r="D742">
        <f t="shared" si="23"/>
        <v>281.68425580034511</v>
      </c>
    </row>
    <row r="743" spans="1:4">
      <c r="A743" s="34">
        <f t="shared" si="22"/>
        <v>1861.7499999999438</v>
      </c>
      <c r="D743">
        <f t="shared" si="23"/>
        <v>281.69197054311064</v>
      </c>
    </row>
    <row r="744" spans="1:4">
      <c r="A744" s="34">
        <f t="shared" si="22"/>
        <v>1861.8333333332771</v>
      </c>
      <c r="D744">
        <f t="shared" si="23"/>
        <v>281.69970850479586</v>
      </c>
    </row>
    <row r="745" spans="1:4">
      <c r="A745" s="34">
        <f t="shared" si="22"/>
        <v>1861.9166666666104</v>
      </c>
      <c r="D745">
        <f t="shared" si="23"/>
        <v>281.70746971992719</v>
      </c>
    </row>
    <row r="746" spans="1:4">
      <c r="A746" s="34">
        <f t="shared" si="22"/>
        <v>1861.9999999999436</v>
      </c>
      <c r="D746">
        <f t="shared" si="23"/>
        <v>281.71525422303097</v>
      </c>
    </row>
    <row r="747" spans="1:4">
      <c r="A747" s="34">
        <f t="shared" si="22"/>
        <v>1862.0833333332769</v>
      </c>
      <c r="D747">
        <f t="shared" si="23"/>
        <v>281.72306204863338</v>
      </c>
    </row>
    <row r="748" spans="1:4">
      <c r="A748" s="34">
        <f t="shared" si="22"/>
        <v>1862.1666666666101</v>
      </c>
      <c r="D748">
        <f t="shared" si="23"/>
        <v>281.73089323126089</v>
      </c>
    </row>
    <row r="749" spans="1:4">
      <c r="A749" s="34">
        <f t="shared" si="22"/>
        <v>1862.2499999999434</v>
      </c>
      <c r="D749">
        <f t="shared" si="23"/>
        <v>281.73874780543974</v>
      </c>
    </row>
    <row r="750" spans="1:4">
      <c r="A750" s="34">
        <f t="shared" si="22"/>
        <v>1862.3333333332766</v>
      </c>
      <c r="D750">
        <f t="shared" si="23"/>
        <v>281.74662580569628</v>
      </c>
    </row>
    <row r="751" spans="1:4">
      <c r="A751" s="34">
        <f t="shared" si="22"/>
        <v>1862.4166666666099</v>
      </c>
      <c r="D751">
        <f t="shared" si="23"/>
        <v>281.75452726655681</v>
      </c>
    </row>
    <row r="752" spans="1:4">
      <c r="A752" s="34">
        <f t="shared" si="22"/>
        <v>1862.4999999999432</v>
      </c>
      <c r="D752">
        <f t="shared" si="23"/>
        <v>281.76245222254767</v>
      </c>
    </row>
    <row r="753" spans="1:4">
      <c r="A753" s="34">
        <f t="shared" si="22"/>
        <v>1862.5833333332764</v>
      </c>
      <c r="D753">
        <f t="shared" si="23"/>
        <v>281.77040070819515</v>
      </c>
    </row>
    <row r="754" spans="1:4">
      <c r="A754" s="34">
        <f t="shared" si="22"/>
        <v>1862.6666666666097</v>
      </c>
      <c r="D754">
        <f t="shared" si="23"/>
        <v>281.77837275802563</v>
      </c>
    </row>
    <row r="755" spans="1:4">
      <c r="A755" s="34">
        <f t="shared" si="22"/>
        <v>1862.7499999999429</v>
      </c>
      <c r="D755">
        <f t="shared" si="23"/>
        <v>281.78636840656537</v>
      </c>
    </row>
    <row r="756" spans="1:4">
      <c r="A756" s="34">
        <f t="shared" si="22"/>
        <v>1862.8333333332762</v>
      </c>
      <c r="D756">
        <f t="shared" si="23"/>
        <v>281.79438768834069</v>
      </c>
    </row>
    <row r="757" spans="1:4">
      <c r="A757" s="34">
        <f t="shared" si="22"/>
        <v>1862.9166666666094</v>
      </c>
      <c r="D757">
        <f t="shared" si="23"/>
        <v>281.80243063787793</v>
      </c>
    </row>
    <row r="758" spans="1:4">
      <c r="A758" s="34">
        <f t="shared" si="22"/>
        <v>1862.9999999999427</v>
      </c>
      <c r="D758">
        <f t="shared" si="23"/>
        <v>281.81049728970339</v>
      </c>
    </row>
    <row r="759" spans="1:4">
      <c r="A759" s="34">
        <f t="shared" si="22"/>
        <v>1863.083333333276</v>
      </c>
      <c r="D759">
        <f t="shared" si="23"/>
        <v>281.81858767834342</v>
      </c>
    </row>
    <row r="760" spans="1:4">
      <c r="A760" s="34">
        <f t="shared" si="22"/>
        <v>1863.1666666666092</v>
      </c>
      <c r="D760">
        <f t="shared" si="23"/>
        <v>281.82670183832437</v>
      </c>
    </row>
    <row r="761" spans="1:4">
      <c r="A761" s="34">
        <f t="shared" si="22"/>
        <v>1863.2499999999425</v>
      </c>
      <c r="D761">
        <f t="shared" si="23"/>
        <v>281.83483980417247</v>
      </c>
    </row>
    <row r="762" spans="1:4">
      <c r="A762" s="34">
        <f t="shared" si="22"/>
        <v>1863.3333333332757</v>
      </c>
      <c r="D762">
        <f t="shared" si="23"/>
        <v>281.84300161041409</v>
      </c>
    </row>
    <row r="763" spans="1:4">
      <c r="A763" s="34">
        <f t="shared" si="22"/>
        <v>1863.416666666609</v>
      </c>
      <c r="D763">
        <f t="shared" si="23"/>
        <v>281.85118729157557</v>
      </c>
    </row>
    <row r="764" spans="1:4">
      <c r="A764" s="34">
        <f t="shared" si="22"/>
        <v>1863.4999999999422</v>
      </c>
      <c r="D764">
        <f t="shared" si="23"/>
        <v>281.85939688218315</v>
      </c>
    </row>
    <row r="765" spans="1:4">
      <c r="A765" s="34">
        <f t="shared" si="22"/>
        <v>1863.5833333332755</v>
      </c>
      <c r="D765">
        <f t="shared" si="23"/>
        <v>281.86763041676323</v>
      </c>
    </row>
    <row r="766" spans="1:4">
      <c r="A766" s="34">
        <f t="shared" si="22"/>
        <v>1863.6666666666088</v>
      </c>
      <c r="D766">
        <f t="shared" si="23"/>
        <v>281.87588792984212</v>
      </c>
    </row>
    <row r="767" spans="1:4">
      <c r="A767" s="34">
        <f t="shared" si="22"/>
        <v>1863.749999999942</v>
      </c>
      <c r="D767">
        <f t="shared" si="23"/>
        <v>281.88416945594611</v>
      </c>
    </row>
    <row r="768" spans="1:4">
      <c r="A768" s="34">
        <f t="shared" si="22"/>
        <v>1863.8333333332753</v>
      </c>
      <c r="D768">
        <f t="shared" si="23"/>
        <v>281.89247502960154</v>
      </c>
    </row>
    <row r="769" spans="1:4">
      <c r="A769" s="34">
        <f t="shared" si="22"/>
        <v>1863.9166666666085</v>
      </c>
      <c r="D769">
        <f t="shared" si="23"/>
        <v>281.90080468533472</v>
      </c>
    </row>
    <row r="770" spans="1:4">
      <c r="A770" s="34">
        <f t="shared" si="22"/>
        <v>1863.9999999999418</v>
      </c>
      <c r="D770">
        <f t="shared" si="23"/>
        <v>281.90915845767199</v>
      </c>
    </row>
    <row r="771" spans="1:4">
      <c r="A771" s="34">
        <f t="shared" si="22"/>
        <v>1864.083333333275</v>
      </c>
      <c r="D771">
        <f t="shared" si="23"/>
        <v>281.91753638113966</v>
      </c>
    </row>
    <row r="772" spans="1:4">
      <c r="A772" s="34">
        <f t="shared" ref="A772:A835" si="24">A771+1/12</f>
        <v>1864.1666666666083</v>
      </c>
      <c r="D772">
        <f t="shared" ref="D772:D835" si="25">K$6*(A772-A$2)*(A772-A$2)*(A772-A$2)+K$7*(A772-A$2)*(A772-A$2)+K$9</f>
        <v>281.925938490264</v>
      </c>
    </row>
    <row r="773" spans="1:4">
      <c r="A773" s="34">
        <f t="shared" si="24"/>
        <v>1864.2499999999416</v>
      </c>
      <c r="D773">
        <f t="shared" si="25"/>
        <v>281.93436481957139</v>
      </c>
    </row>
    <row r="774" spans="1:4">
      <c r="A774" s="34">
        <f t="shared" si="24"/>
        <v>1864.3333333332748</v>
      </c>
      <c r="D774">
        <f t="shared" si="25"/>
        <v>281.94281540358816</v>
      </c>
    </row>
    <row r="775" spans="1:4">
      <c r="A775" s="34">
        <f t="shared" si="24"/>
        <v>1864.4166666666081</v>
      </c>
      <c r="D775">
        <f t="shared" si="25"/>
        <v>281.95129027684055</v>
      </c>
    </row>
    <row r="776" spans="1:4">
      <c r="A776" s="34">
        <f t="shared" si="24"/>
        <v>1864.4999999999413</v>
      </c>
      <c r="D776">
        <f t="shared" si="25"/>
        <v>281.95978947385498</v>
      </c>
    </row>
    <row r="777" spans="1:4">
      <c r="A777" s="34">
        <f t="shared" si="24"/>
        <v>1864.5833333332746</v>
      </c>
      <c r="D777">
        <f t="shared" si="25"/>
        <v>281.96831302915768</v>
      </c>
    </row>
    <row r="778" spans="1:4">
      <c r="A778" s="34">
        <f t="shared" si="24"/>
        <v>1864.6666666666079</v>
      </c>
      <c r="D778">
        <f t="shared" si="25"/>
        <v>281.97686097727507</v>
      </c>
    </row>
    <row r="779" spans="1:4">
      <c r="A779" s="34">
        <f t="shared" si="24"/>
        <v>1864.7499999999411</v>
      </c>
      <c r="D779">
        <f t="shared" si="25"/>
        <v>281.98543335273337</v>
      </c>
    </row>
    <row r="780" spans="1:4">
      <c r="A780" s="34">
        <f t="shared" si="24"/>
        <v>1864.8333333332744</v>
      </c>
      <c r="D780">
        <f t="shared" si="25"/>
        <v>281.99403019005894</v>
      </c>
    </row>
    <row r="781" spans="1:4">
      <c r="A781" s="34">
        <f t="shared" si="24"/>
        <v>1864.9166666666076</v>
      </c>
      <c r="D781">
        <f t="shared" si="25"/>
        <v>282.00265152377813</v>
      </c>
    </row>
    <row r="782" spans="1:4">
      <c r="A782" s="34">
        <f t="shared" si="24"/>
        <v>1864.9999999999409</v>
      </c>
      <c r="D782">
        <f t="shared" si="25"/>
        <v>282.01129738841718</v>
      </c>
    </row>
    <row r="783" spans="1:4">
      <c r="A783" s="34">
        <f t="shared" si="24"/>
        <v>1865.0833333332741</v>
      </c>
      <c r="D783">
        <f t="shared" si="25"/>
        <v>282.01996781850249</v>
      </c>
    </row>
    <row r="784" spans="1:4">
      <c r="A784" s="34">
        <f t="shared" si="24"/>
        <v>1865.1666666666074</v>
      </c>
      <c r="D784">
        <f t="shared" si="25"/>
        <v>282.02866284856032</v>
      </c>
    </row>
    <row r="785" spans="1:4">
      <c r="A785" s="34">
        <f t="shared" si="24"/>
        <v>1865.2499999999407</v>
      </c>
      <c r="D785">
        <f t="shared" si="25"/>
        <v>282.03738251311705</v>
      </c>
    </row>
    <row r="786" spans="1:4">
      <c r="A786" s="34">
        <f t="shared" si="24"/>
        <v>1865.3333333332739</v>
      </c>
      <c r="D786">
        <f t="shared" si="25"/>
        <v>282.04612684669894</v>
      </c>
    </row>
    <row r="787" spans="1:4">
      <c r="A787" s="34">
        <f t="shared" si="24"/>
        <v>1865.4166666666072</v>
      </c>
      <c r="D787">
        <f t="shared" si="25"/>
        <v>282.05489588383239</v>
      </c>
    </row>
    <row r="788" spans="1:4">
      <c r="A788" s="34">
        <f t="shared" si="24"/>
        <v>1865.4999999999404</v>
      </c>
      <c r="D788">
        <f t="shared" si="25"/>
        <v>282.06368965904358</v>
      </c>
    </row>
    <row r="789" spans="1:4">
      <c r="A789" s="34">
        <f t="shared" si="24"/>
        <v>1865.5833333332737</v>
      </c>
      <c r="D789">
        <f t="shared" si="25"/>
        <v>282.07250820685897</v>
      </c>
    </row>
    <row r="790" spans="1:4">
      <c r="A790" s="34">
        <f t="shared" si="24"/>
        <v>1865.6666666666069</v>
      </c>
      <c r="D790">
        <f t="shared" si="25"/>
        <v>282.08135156180487</v>
      </c>
    </row>
    <row r="791" spans="1:4">
      <c r="A791" s="34">
        <f t="shared" si="24"/>
        <v>1865.7499999999402</v>
      </c>
      <c r="D791">
        <f t="shared" si="25"/>
        <v>282.0902197584075</v>
      </c>
    </row>
    <row r="792" spans="1:4">
      <c r="A792" s="34">
        <f t="shared" si="24"/>
        <v>1865.8333333332735</v>
      </c>
      <c r="D792">
        <f t="shared" si="25"/>
        <v>282.09911283119322</v>
      </c>
    </row>
    <row r="793" spans="1:4">
      <c r="A793" s="34">
        <f t="shared" si="24"/>
        <v>1865.9166666666067</v>
      </c>
      <c r="D793">
        <f t="shared" si="25"/>
        <v>282.10803081468839</v>
      </c>
    </row>
    <row r="794" spans="1:4">
      <c r="A794" s="34">
        <f t="shared" si="24"/>
        <v>1865.99999999994</v>
      </c>
      <c r="D794">
        <f t="shared" si="25"/>
        <v>282.11697374341935</v>
      </c>
    </row>
    <row r="795" spans="1:4">
      <c r="A795" s="34">
        <f t="shared" si="24"/>
        <v>1866.0833333332732</v>
      </c>
      <c r="D795">
        <f t="shared" si="25"/>
        <v>282.12594165191234</v>
      </c>
    </row>
    <row r="796" spans="1:4">
      <c r="A796" s="34">
        <f t="shared" si="24"/>
        <v>1866.1666666666065</v>
      </c>
      <c r="D796">
        <f t="shared" si="25"/>
        <v>282.13493457469372</v>
      </c>
    </row>
    <row r="797" spans="1:4">
      <c r="A797" s="34">
        <f t="shared" si="24"/>
        <v>1866.2499999999397</v>
      </c>
      <c r="D797">
        <f t="shared" si="25"/>
        <v>282.14395254628977</v>
      </c>
    </row>
    <row r="798" spans="1:4">
      <c r="A798" s="34">
        <f t="shared" si="24"/>
        <v>1866.333333333273</v>
      </c>
      <c r="D798">
        <f t="shared" si="25"/>
        <v>282.15299560122685</v>
      </c>
    </row>
    <row r="799" spans="1:4">
      <c r="A799" s="34">
        <f t="shared" si="24"/>
        <v>1866.4166666666063</v>
      </c>
      <c r="D799">
        <f t="shared" si="25"/>
        <v>282.16206377403131</v>
      </c>
    </row>
    <row r="800" spans="1:4">
      <c r="A800" s="34">
        <f t="shared" si="24"/>
        <v>1866.4999999999395</v>
      </c>
      <c r="D800">
        <f t="shared" si="25"/>
        <v>282.17115709922945</v>
      </c>
    </row>
    <row r="801" spans="1:4">
      <c r="A801" s="34">
        <f t="shared" si="24"/>
        <v>1866.5833333332728</v>
      </c>
      <c r="D801">
        <f t="shared" si="25"/>
        <v>282.18027561134755</v>
      </c>
    </row>
    <row r="802" spans="1:4">
      <c r="A802" s="34">
        <f t="shared" si="24"/>
        <v>1866.666666666606</v>
      </c>
      <c r="D802">
        <f t="shared" si="25"/>
        <v>282.18941934491193</v>
      </c>
    </row>
    <row r="803" spans="1:4">
      <c r="A803" s="34">
        <f t="shared" si="24"/>
        <v>1866.7499999999393</v>
      </c>
      <c r="D803">
        <f t="shared" si="25"/>
        <v>282.19858833444897</v>
      </c>
    </row>
    <row r="804" spans="1:4">
      <c r="A804" s="34">
        <f t="shared" si="24"/>
        <v>1866.8333333332725</v>
      </c>
      <c r="D804">
        <f t="shared" si="25"/>
        <v>282.20778261448493</v>
      </c>
    </row>
    <row r="805" spans="1:4">
      <c r="A805" s="34">
        <f t="shared" si="24"/>
        <v>1866.9166666666058</v>
      </c>
      <c r="D805">
        <f t="shared" si="25"/>
        <v>282.21700221954615</v>
      </c>
    </row>
    <row r="806" spans="1:4">
      <c r="A806" s="34">
        <f t="shared" si="24"/>
        <v>1866.9999999999391</v>
      </c>
      <c r="D806">
        <f t="shared" si="25"/>
        <v>282.22624718415892</v>
      </c>
    </row>
    <row r="807" spans="1:4">
      <c r="A807" s="34">
        <f t="shared" si="24"/>
        <v>1867.0833333332723</v>
      </c>
      <c r="D807">
        <f t="shared" si="25"/>
        <v>282.23551754284966</v>
      </c>
    </row>
    <row r="808" spans="1:4">
      <c r="A808" s="34">
        <f t="shared" si="24"/>
        <v>1867.1666666666056</v>
      </c>
      <c r="D808">
        <f t="shared" si="25"/>
        <v>282.24481333014455</v>
      </c>
    </row>
    <row r="809" spans="1:4">
      <c r="A809" s="34">
        <f t="shared" si="24"/>
        <v>1867.2499999999388</v>
      </c>
      <c r="D809">
        <f t="shared" si="25"/>
        <v>282.25413458057005</v>
      </c>
    </row>
    <row r="810" spans="1:4">
      <c r="A810" s="34">
        <f t="shared" si="24"/>
        <v>1867.3333333332721</v>
      </c>
      <c r="D810">
        <f t="shared" si="25"/>
        <v>282.2634813286524</v>
      </c>
    </row>
    <row r="811" spans="1:4">
      <c r="A811" s="34">
        <f t="shared" si="24"/>
        <v>1867.4166666666054</v>
      </c>
      <c r="D811">
        <f t="shared" si="25"/>
        <v>282.2728536089179</v>
      </c>
    </row>
    <row r="812" spans="1:4">
      <c r="A812" s="34">
        <f t="shared" si="24"/>
        <v>1867.4999999999386</v>
      </c>
      <c r="D812">
        <f t="shared" si="25"/>
        <v>282.28225145589289</v>
      </c>
    </row>
    <row r="813" spans="1:4">
      <c r="A813" s="34">
        <f t="shared" si="24"/>
        <v>1867.5833333332719</v>
      </c>
      <c r="D813">
        <f t="shared" si="25"/>
        <v>282.29167490410373</v>
      </c>
    </row>
    <row r="814" spans="1:4">
      <c r="A814" s="34">
        <f t="shared" si="24"/>
        <v>1867.6666666666051</v>
      </c>
      <c r="D814">
        <f t="shared" si="25"/>
        <v>282.30112398807671</v>
      </c>
    </row>
    <row r="815" spans="1:4">
      <c r="A815" s="34">
        <f t="shared" si="24"/>
        <v>1867.7499999999384</v>
      </c>
      <c r="D815">
        <f t="shared" si="25"/>
        <v>282.31059874233813</v>
      </c>
    </row>
    <row r="816" spans="1:4">
      <c r="A816" s="34">
        <f t="shared" si="24"/>
        <v>1867.8333333332716</v>
      </c>
      <c r="D816">
        <f t="shared" si="25"/>
        <v>282.32009920141439</v>
      </c>
    </row>
    <row r="817" spans="1:4">
      <c r="A817" s="34">
        <f t="shared" si="24"/>
        <v>1867.9166666666049</v>
      </c>
      <c r="D817">
        <f t="shared" si="25"/>
        <v>282.32962539983168</v>
      </c>
    </row>
    <row r="818" spans="1:4">
      <c r="A818" s="34">
        <f t="shared" si="24"/>
        <v>1867.9999999999382</v>
      </c>
      <c r="D818">
        <f t="shared" si="25"/>
        <v>282.33917737211641</v>
      </c>
    </row>
    <row r="819" spans="1:4">
      <c r="A819" s="34">
        <f t="shared" si="24"/>
        <v>1868.0833333332714</v>
      </c>
      <c r="D819">
        <f t="shared" si="25"/>
        <v>282.34875515279487</v>
      </c>
    </row>
    <row r="820" spans="1:4">
      <c r="A820" s="34">
        <f t="shared" si="24"/>
        <v>1868.1666666666047</v>
      </c>
      <c r="D820">
        <f t="shared" si="25"/>
        <v>282.3583587763934</v>
      </c>
    </row>
    <row r="821" spans="1:4">
      <c r="A821" s="34">
        <f t="shared" si="24"/>
        <v>1868.2499999999379</v>
      </c>
      <c r="D821">
        <f t="shared" si="25"/>
        <v>282.36798827743831</v>
      </c>
    </row>
    <row r="822" spans="1:4">
      <c r="A822" s="34">
        <f t="shared" si="24"/>
        <v>1868.3333333332712</v>
      </c>
      <c r="D822">
        <f t="shared" si="25"/>
        <v>282.3776436904559</v>
      </c>
    </row>
    <row r="823" spans="1:4">
      <c r="A823" s="34">
        <f t="shared" si="24"/>
        <v>1868.4166666666044</v>
      </c>
      <c r="D823">
        <f t="shared" si="25"/>
        <v>282.3873250499725</v>
      </c>
    </row>
    <row r="824" spans="1:4">
      <c r="A824" s="34">
        <f t="shared" si="24"/>
        <v>1868.4999999999377</v>
      </c>
      <c r="D824">
        <f t="shared" si="25"/>
        <v>282.39703239051448</v>
      </c>
    </row>
    <row r="825" spans="1:4">
      <c r="A825" s="34">
        <f t="shared" si="24"/>
        <v>1868.583333333271</v>
      </c>
      <c r="D825">
        <f t="shared" si="25"/>
        <v>282.40676574660807</v>
      </c>
    </row>
    <row r="826" spans="1:4">
      <c r="A826" s="34">
        <f t="shared" si="24"/>
        <v>1868.6666666666042</v>
      </c>
      <c r="D826">
        <f t="shared" si="25"/>
        <v>282.41652515277968</v>
      </c>
    </row>
    <row r="827" spans="1:4">
      <c r="A827" s="34">
        <f t="shared" si="24"/>
        <v>1868.7499999999375</v>
      </c>
      <c r="D827">
        <f t="shared" si="25"/>
        <v>282.42631064355555</v>
      </c>
    </row>
    <row r="828" spans="1:4">
      <c r="A828" s="34">
        <f t="shared" si="24"/>
        <v>1868.8333333332707</v>
      </c>
      <c r="D828">
        <f t="shared" si="25"/>
        <v>282.43612225346203</v>
      </c>
    </row>
    <row r="829" spans="1:4">
      <c r="A829" s="34">
        <f t="shared" si="24"/>
        <v>1868.916666666604</v>
      </c>
      <c r="D829">
        <f t="shared" si="25"/>
        <v>282.44596001702547</v>
      </c>
    </row>
    <row r="830" spans="1:4">
      <c r="A830" s="34">
        <f t="shared" si="24"/>
        <v>1868.9999999999372</v>
      </c>
      <c r="D830">
        <f t="shared" si="25"/>
        <v>282.45582396877217</v>
      </c>
    </row>
    <row r="831" spans="1:4">
      <c r="A831" s="34">
        <f t="shared" si="24"/>
        <v>1869.0833333332705</v>
      </c>
      <c r="D831">
        <f t="shared" si="25"/>
        <v>282.46571414322841</v>
      </c>
    </row>
    <row r="832" spans="1:4">
      <c r="A832" s="34">
        <f t="shared" si="24"/>
        <v>1869.1666666666038</v>
      </c>
      <c r="D832">
        <f t="shared" si="25"/>
        <v>282.47563057492056</v>
      </c>
    </row>
    <row r="833" spans="1:4">
      <c r="A833" s="34">
        <f t="shared" si="24"/>
        <v>1869.249999999937</v>
      </c>
      <c r="D833">
        <f t="shared" si="25"/>
        <v>282.48557329837496</v>
      </c>
    </row>
    <row r="834" spans="1:4">
      <c r="A834" s="34">
        <f t="shared" si="24"/>
        <v>1869.3333333332703</v>
      </c>
      <c r="D834">
        <f t="shared" si="25"/>
        <v>282.49554234811785</v>
      </c>
    </row>
    <row r="835" spans="1:4">
      <c r="A835" s="34">
        <f t="shared" si="24"/>
        <v>1869.4166666666035</v>
      </c>
      <c r="D835">
        <f t="shared" si="25"/>
        <v>282.50553775867559</v>
      </c>
    </row>
    <row r="836" spans="1:4">
      <c r="A836" s="34">
        <f t="shared" ref="A836:A899" si="26">A835+1/12</f>
        <v>1869.4999999999368</v>
      </c>
      <c r="D836">
        <f t="shared" ref="D836:D899" si="27">K$6*(A836-A$2)*(A836-A$2)*(A836-A$2)+K$7*(A836-A$2)*(A836-A$2)+K$9</f>
        <v>282.51555956457452</v>
      </c>
    </row>
    <row r="837" spans="1:4">
      <c r="A837" s="34">
        <f t="shared" si="26"/>
        <v>1869.58333333327</v>
      </c>
      <c r="D837">
        <f t="shared" si="27"/>
        <v>282.52560780034099</v>
      </c>
    </row>
    <row r="838" spans="1:4">
      <c r="A838" s="34">
        <f t="shared" si="26"/>
        <v>1869.6666666666033</v>
      </c>
      <c r="D838">
        <f t="shared" si="27"/>
        <v>282.5356825005012</v>
      </c>
    </row>
    <row r="839" spans="1:4">
      <c r="A839" s="34">
        <f t="shared" si="26"/>
        <v>1869.7499999999366</v>
      </c>
      <c r="D839">
        <f t="shared" si="27"/>
        <v>282.54578369958159</v>
      </c>
    </row>
    <row r="840" spans="1:4">
      <c r="A840" s="34">
        <f t="shared" si="26"/>
        <v>1869.8333333332698</v>
      </c>
      <c r="D840">
        <f t="shared" si="27"/>
        <v>282.55591143210836</v>
      </c>
    </row>
    <row r="841" spans="1:4">
      <c r="A841" s="34">
        <f t="shared" si="26"/>
        <v>1869.9166666666031</v>
      </c>
      <c r="D841">
        <f t="shared" si="27"/>
        <v>282.56606573260797</v>
      </c>
    </row>
    <row r="842" spans="1:4">
      <c r="A842" s="34">
        <f t="shared" si="26"/>
        <v>1869.9999999999363</v>
      </c>
      <c r="D842">
        <f t="shared" si="27"/>
        <v>282.57624663560665</v>
      </c>
    </row>
    <row r="843" spans="1:4">
      <c r="A843" s="34">
        <f t="shared" si="26"/>
        <v>1870.0833333332696</v>
      </c>
      <c r="D843">
        <f t="shared" si="27"/>
        <v>282.58645417563076</v>
      </c>
    </row>
    <row r="844" spans="1:4">
      <c r="A844" s="34">
        <f t="shared" si="26"/>
        <v>1870.1666666666029</v>
      </c>
      <c r="D844">
        <f t="shared" si="27"/>
        <v>282.5966883872066</v>
      </c>
    </row>
    <row r="845" spans="1:4">
      <c r="A845" s="34">
        <f t="shared" si="26"/>
        <v>1870.2499999999361</v>
      </c>
      <c r="D845">
        <f t="shared" si="27"/>
        <v>282.60694930486045</v>
      </c>
    </row>
    <row r="846" spans="1:4">
      <c r="A846" s="34">
        <f t="shared" si="26"/>
        <v>1870.3333333332694</v>
      </c>
      <c r="D846">
        <f t="shared" si="27"/>
        <v>282.61723696311867</v>
      </c>
    </row>
    <row r="847" spans="1:4">
      <c r="A847" s="34">
        <f t="shared" si="26"/>
        <v>1870.4166666666026</v>
      </c>
      <c r="D847">
        <f t="shared" si="27"/>
        <v>282.62755139650761</v>
      </c>
    </row>
    <row r="848" spans="1:4">
      <c r="A848" s="34">
        <f t="shared" si="26"/>
        <v>1870.4999999999359</v>
      </c>
      <c r="D848">
        <f t="shared" si="27"/>
        <v>282.63789263955357</v>
      </c>
    </row>
    <row r="849" spans="1:4">
      <c r="A849" s="34">
        <f t="shared" si="26"/>
        <v>1870.5833333332691</v>
      </c>
      <c r="D849">
        <f t="shared" si="27"/>
        <v>282.64826072678284</v>
      </c>
    </row>
    <row r="850" spans="1:4">
      <c r="A850" s="34">
        <f t="shared" si="26"/>
        <v>1870.6666666666024</v>
      </c>
      <c r="D850">
        <f t="shared" si="27"/>
        <v>282.65865569272177</v>
      </c>
    </row>
    <row r="851" spans="1:4">
      <c r="A851" s="34">
        <f t="shared" si="26"/>
        <v>1870.7499999999357</v>
      </c>
      <c r="D851">
        <f t="shared" si="27"/>
        <v>282.66907757189665</v>
      </c>
    </row>
    <row r="852" spans="1:4">
      <c r="A852" s="34">
        <f t="shared" si="26"/>
        <v>1870.8333333332689</v>
      </c>
      <c r="D852">
        <f t="shared" si="27"/>
        <v>282.67952639883379</v>
      </c>
    </row>
    <row r="853" spans="1:4">
      <c r="A853" s="34">
        <f t="shared" si="26"/>
        <v>1870.9166666666022</v>
      </c>
      <c r="D853">
        <f t="shared" si="27"/>
        <v>282.69000220805958</v>
      </c>
    </row>
    <row r="854" spans="1:4">
      <c r="A854" s="34">
        <f t="shared" si="26"/>
        <v>1870.9999999999354</v>
      </c>
      <c r="D854">
        <f t="shared" si="27"/>
        <v>282.70050503410033</v>
      </c>
    </row>
    <row r="855" spans="1:4">
      <c r="A855" s="34">
        <f t="shared" si="26"/>
        <v>1871.0833333332687</v>
      </c>
      <c r="D855">
        <f t="shared" si="27"/>
        <v>282.71103491148227</v>
      </c>
    </row>
    <row r="856" spans="1:4">
      <c r="A856" s="34">
        <f t="shared" si="26"/>
        <v>1871.1666666666019</v>
      </c>
      <c r="D856">
        <f t="shared" si="27"/>
        <v>282.72159187473181</v>
      </c>
    </row>
    <row r="857" spans="1:4">
      <c r="A857" s="34">
        <f t="shared" si="26"/>
        <v>1871.2499999999352</v>
      </c>
      <c r="D857">
        <f t="shared" si="27"/>
        <v>282.73217595837519</v>
      </c>
    </row>
    <row r="858" spans="1:4">
      <c r="A858" s="34">
        <f t="shared" si="26"/>
        <v>1871.3333333332685</v>
      </c>
      <c r="D858">
        <f t="shared" si="27"/>
        <v>282.74278719693882</v>
      </c>
    </row>
    <row r="859" spans="1:4">
      <c r="A859" s="34">
        <f t="shared" si="26"/>
        <v>1871.4166666666017</v>
      </c>
      <c r="D859">
        <f t="shared" si="27"/>
        <v>282.75342562494893</v>
      </c>
    </row>
    <row r="860" spans="1:4">
      <c r="A860" s="34">
        <f t="shared" si="26"/>
        <v>1871.499999999935</v>
      </c>
      <c r="D860">
        <f t="shared" si="27"/>
        <v>282.76409127693194</v>
      </c>
    </row>
    <row r="861" spans="1:4">
      <c r="A861" s="34">
        <f t="shared" si="26"/>
        <v>1871.5833333332682</v>
      </c>
      <c r="D861">
        <f t="shared" si="27"/>
        <v>282.77478418741413</v>
      </c>
    </row>
    <row r="862" spans="1:4">
      <c r="A862" s="34">
        <f t="shared" si="26"/>
        <v>1871.6666666666015</v>
      </c>
      <c r="D862">
        <f t="shared" si="27"/>
        <v>282.78550439092174</v>
      </c>
    </row>
    <row r="863" spans="1:4">
      <c r="A863" s="34">
        <f t="shared" si="26"/>
        <v>1871.7499999999347</v>
      </c>
      <c r="D863">
        <f t="shared" si="27"/>
        <v>282.7962519219812</v>
      </c>
    </row>
    <row r="864" spans="1:4">
      <c r="A864" s="34">
        <f t="shared" si="26"/>
        <v>1871.833333333268</v>
      </c>
      <c r="D864">
        <f t="shared" si="27"/>
        <v>282.80702681511877</v>
      </c>
    </row>
    <row r="865" spans="1:4">
      <c r="A865" s="34">
        <f t="shared" si="26"/>
        <v>1871.9166666666013</v>
      </c>
      <c r="D865">
        <f t="shared" si="27"/>
        <v>282.81782910486078</v>
      </c>
    </row>
    <row r="866" spans="1:4">
      <c r="A866" s="34">
        <f t="shared" si="26"/>
        <v>1871.9999999999345</v>
      </c>
      <c r="D866">
        <f t="shared" si="27"/>
        <v>282.82865882573356</v>
      </c>
    </row>
    <row r="867" spans="1:4">
      <c r="A867" s="34">
        <f t="shared" si="26"/>
        <v>1872.0833333332678</v>
      </c>
      <c r="D867">
        <f t="shared" si="27"/>
        <v>282.8395160122634</v>
      </c>
    </row>
    <row r="868" spans="1:4">
      <c r="A868" s="34">
        <f t="shared" si="26"/>
        <v>1872.166666666601</v>
      </c>
      <c r="D868">
        <f t="shared" si="27"/>
        <v>282.85040069897667</v>
      </c>
    </row>
    <row r="869" spans="1:4">
      <c r="A869" s="34">
        <f t="shared" si="26"/>
        <v>1872.2499999999343</v>
      </c>
      <c r="D869">
        <f t="shared" si="27"/>
        <v>282.86131292039966</v>
      </c>
    </row>
    <row r="870" spans="1:4">
      <c r="A870" s="34">
        <f t="shared" si="26"/>
        <v>1872.3333333332675</v>
      </c>
      <c r="D870">
        <f t="shared" si="27"/>
        <v>282.87225271105871</v>
      </c>
    </row>
    <row r="871" spans="1:4">
      <c r="A871" s="34">
        <f t="shared" si="26"/>
        <v>1872.4166666666008</v>
      </c>
      <c r="D871">
        <f t="shared" si="27"/>
        <v>282.88322010548006</v>
      </c>
    </row>
    <row r="872" spans="1:4">
      <c r="A872" s="34">
        <f t="shared" si="26"/>
        <v>1872.4999999999341</v>
      </c>
      <c r="D872">
        <f t="shared" si="27"/>
        <v>282.89421513819013</v>
      </c>
    </row>
    <row r="873" spans="1:4">
      <c r="A873" s="34">
        <f t="shared" si="26"/>
        <v>1872.5833333332673</v>
      </c>
      <c r="D873">
        <f t="shared" si="27"/>
        <v>282.90523784371521</v>
      </c>
    </row>
    <row r="874" spans="1:4">
      <c r="A874" s="34">
        <f t="shared" si="26"/>
        <v>1872.6666666666006</v>
      </c>
      <c r="D874">
        <f t="shared" si="27"/>
        <v>282.91628825658159</v>
      </c>
    </row>
    <row r="875" spans="1:4">
      <c r="A875" s="34">
        <f t="shared" si="26"/>
        <v>1872.7499999999338</v>
      </c>
      <c r="D875">
        <f t="shared" si="27"/>
        <v>282.92736641131563</v>
      </c>
    </row>
    <row r="876" spans="1:4">
      <c r="A876" s="34">
        <f t="shared" si="26"/>
        <v>1872.8333333332671</v>
      </c>
      <c r="D876">
        <f t="shared" si="27"/>
        <v>282.93847234244367</v>
      </c>
    </row>
    <row r="877" spans="1:4">
      <c r="A877" s="34">
        <f t="shared" si="26"/>
        <v>1872.9166666666003</v>
      </c>
      <c r="D877">
        <f t="shared" si="27"/>
        <v>282.9496060844919</v>
      </c>
    </row>
    <row r="878" spans="1:4">
      <c r="A878" s="34">
        <f t="shared" si="26"/>
        <v>1872.9999999999336</v>
      </c>
      <c r="D878">
        <f t="shared" si="27"/>
        <v>282.96076767198679</v>
      </c>
    </row>
    <row r="879" spans="1:4">
      <c r="A879" s="34">
        <f t="shared" si="26"/>
        <v>1873.0833333332669</v>
      </c>
      <c r="D879">
        <f t="shared" si="27"/>
        <v>282.97195713945462</v>
      </c>
    </row>
    <row r="880" spans="1:4">
      <c r="A880" s="34">
        <f t="shared" si="26"/>
        <v>1873.1666666666001</v>
      </c>
      <c r="D880">
        <f t="shared" si="27"/>
        <v>282.98317452142163</v>
      </c>
    </row>
    <row r="881" spans="1:4">
      <c r="A881" s="34">
        <f t="shared" si="26"/>
        <v>1873.2499999999334</v>
      </c>
      <c r="D881">
        <f t="shared" si="27"/>
        <v>282.99441985241424</v>
      </c>
    </row>
    <row r="882" spans="1:4">
      <c r="A882" s="34">
        <f t="shared" si="26"/>
        <v>1873.3333333332666</v>
      </c>
      <c r="D882">
        <f t="shared" si="27"/>
        <v>283.00569316695874</v>
      </c>
    </row>
    <row r="883" spans="1:4">
      <c r="A883" s="34">
        <f t="shared" si="26"/>
        <v>1873.4166666665999</v>
      </c>
      <c r="D883">
        <f t="shared" si="27"/>
        <v>283.01699449958141</v>
      </c>
    </row>
    <row r="884" spans="1:4">
      <c r="A884" s="34">
        <f t="shared" si="26"/>
        <v>1873.4999999999332</v>
      </c>
      <c r="D884">
        <f t="shared" si="27"/>
        <v>283.02832388480857</v>
      </c>
    </row>
    <row r="885" spans="1:4">
      <c r="A885" s="34">
        <f t="shared" si="26"/>
        <v>1873.5833333332664</v>
      </c>
      <c r="D885">
        <f t="shared" si="27"/>
        <v>283.03968135716661</v>
      </c>
    </row>
    <row r="886" spans="1:4">
      <c r="A886" s="34">
        <f t="shared" si="26"/>
        <v>1873.6666666665997</v>
      </c>
      <c r="D886">
        <f t="shared" si="27"/>
        <v>283.05106695118178</v>
      </c>
    </row>
    <row r="887" spans="1:4">
      <c r="A887" s="34">
        <f t="shared" si="26"/>
        <v>1873.7499999999329</v>
      </c>
      <c r="D887">
        <f t="shared" si="27"/>
        <v>283.06248070138048</v>
      </c>
    </row>
    <row r="888" spans="1:4">
      <c r="A888" s="34">
        <f t="shared" si="26"/>
        <v>1873.8333333332662</v>
      </c>
      <c r="D888">
        <f t="shared" si="27"/>
        <v>283.07392264228895</v>
      </c>
    </row>
    <row r="889" spans="1:4">
      <c r="A889" s="34">
        <f t="shared" si="26"/>
        <v>1873.9166666665994</v>
      </c>
      <c r="D889">
        <f t="shared" si="27"/>
        <v>283.08539280843348</v>
      </c>
    </row>
    <row r="890" spans="1:4">
      <c r="A890" s="34">
        <f t="shared" si="26"/>
        <v>1873.9999999999327</v>
      </c>
      <c r="D890">
        <f t="shared" si="27"/>
        <v>283.09689123434055</v>
      </c>
    </row>
    <row r="891" spans="1:4">
      <c r="A891" s="34">
        <f t="shared" si="26"/>
        <v>1874.083333333266</v>
      </c>
      <c r="D891">
        <f t="shared" si="27"/>
        <v>283.10841795453626</v>
      </c>
    </row>
    <row r="892" spans="1:4">
      <c r="A892" s="34">
        <f t="shared" si="26"/>
        <v>1874.1666666665992</v>
      </c>
      <c r="D892">
        <f t="shared" si="27"/>
        <v>283.11997300354716</v>
      </c>
    </row>
    <row r="893" spans="1:4">
      <c r="A893" s="34">
        <f t="shared" si="26"/>
        <v>1874.2499999999325</v>
      </c>
      <c r="D893">
        <f t="shared" si="27"/>
        <v>283.13155641589935</v>
      </c>
    </row>
    <row r="894" spans="1:4">
      <c r="A894" s="34">
        <f t="shared" si="26"/>
        <v>1874.3333333332657</v>
      </c>
      <c r="D894">
        <f t="shared" si="27"/>
        <v>283.14316822611931</v>
      </c>
    </row>
    <row r="895" spans="1:4">
      <c r="A895" s="34">
        <f t="shared" si="26"/>
        <v>1874.416666666599</v>
      </c>
      <c r="D895">
        <f t="shared" si="27"/>
        <v>283.15480846873334</v>
      </c>
    </row>
    <row r="896" spans="1:4">
      <c r="A896" s="34">
        <f t="shared" si="26"/>
        <v>1874.4999999999322</v>
      </c>
      <c r="D896">
        <f t="shared" si="27"/>
        <v>283.16647717826766</v>
      </c>
    </row>
    <row r="897" spans="1:4">
      <c r="A897" s="34">
        <f t="shared" si="26"/>
        <v>1874.5833333332655</v>
      </c>
      <c r="D897">
        <f t="shared" si="27"/>
        <v>283.17817438924868</v>
      </c>
    </row>
    <row r="898" spans="1:4">
      <c r="A898" s="34">
        <f t="shared" si="26"/>
        <v>1874.6666666665988</v>
      </c>
      <c r="D898">
        <f t="shared" si="27"/>
        <v>283.18990013620271</v>
      </c>
    </row>
    <row r="899" spans="1:4">
      <c r="A899" s="34">
        <f t="shared" si="26"/>
        <v>1874.749999999932</v>
      </c>
      <c r="D899">
        <f t="shared" si="27"/>
        <v>283.20165445365603</v>
      </c>
    </row>
    <row r="900" spans="1:4">
      <c r="A900" s="34">
        <f t="shared" ref="A900:A963" si="28">A899+1/12</f>
        <v>1874.8333333332653</v>
      </c>
      <c r="D900">
        <f t="shared" ref="D900:D963" si="29">K$6*(A900-A$2)*(A900-A$2)*(A900-A$2)+K$7*(A900-A$2)*(A900-A$2)+K$9</f>
        <v>283.213437376135</v>
      </c>
    </row>
    <row r="901" spans="1:4">
      <c r="A901" s="34">
        <f t="shared" si="28"/>
        <v>1874.9166666665985</v>
      </c>
      <c r="D901">
        <f t="shared" si="29"/>
        <v>283.22524893816592</v>
      </c>
    </row>
    <row r="902" spans="1:4">
      <c r="A902" s="34">
        <f t="shared" si="28"/>
        <v>1874.9999999999318</v>
      </c>
      <c r="D902">
        <f t="shared" si="29"/>
        <v>283.23708917427513</v>
      </c>
    </row>
    <row r="903" spans="1:4">
      <c r="A903" s="34">
        <f t="shared" si="28"/>
        <v>1875.083333333265</v>
      </c>
      <c r="D903">
        <f t="shared" si="29"/>
        <v>283.24895811898892</v>
      </c>
    </row>
    <row r="904" spans="1:4">
      <c r="A904" s="34">
        <f t="shared" si="28"/>
        <v>1875.1666666665983</v>
      </c>
      <c r="D904">
        <f t="shared" si="29"/>
        <v>283.2608558068336</v>
      </c>
    </row>
    <row r="905" spans="1:4">
      <c r="A905" s="34">
        <f t="shared" si="28"/>
        <v>1875.2499999999316</v>
      </c>
      <c r="D905">
        <f t="shared" si="29"/>
        <v>283.27278227233552</v>
      </c>
    </row>
    <row r="906" spans="1:4">
      <c r="A906" s="34">
        <f t="shared" si="28"/>
        <v>1875.3333333332648</v>
      </c>
      <c r="D906">
        <f t="shared" si="29"/>
        <v>283.28473755002102</v>
      </c>
    </row>
    <row r="907" spans="1:4">
      <c r="A907" s="34">
        <f t="shared" si="28"/>
        <v>1875.4166666665981</v>
      </c>
      <c r="D907">
        <f t="shared" si="29"/>
        <v>283.29672167441635</v>
      </c>
    </row>
    <row r="908" spans="1:4">
      <c r="A908" s="34">
        <f t="shared" si="28"/>
        <v>1875.4999999999313</v>
      </c>
      <c r="D908">
        <f t="shared" si="29"/>
        <v>283.30873468004791</v>
      </c>
    </row>
    <row r="909" spans="1:4">
      <c r="A909" s="34">
        <f t="shared" si="28"/>
        <v>1875.5833333332646</v>
      </c>
      <c r="D909">
        <f t="shared" si="29"/>
        <v>283.32077660144193</v>
      </c>
    </row>
    <row r="910" spans="1:4">
      <c r="A910" s="34">
        <f t="shared" si="28"/>
        <v>1875.6666666665978</v>
      </c>
      <c r="D910">
        <f t="shared" si="29"/>
        <v>283.33284747312484</v>
      </c>
    </row>
    <row r="911" spans="1:4">
      <c r="A911" s="34">
        <f t="shared" si="28"/>
        <v>1875.7499999999311</v>
      </c>
      <c r="D911">
        <f t="shared" si="29"/>
        <v>283.34494732962287</v>
      </c>
    </row>
    <row r="912" spans="1:4">
      <c r="A912" s="34">
        <f t="shared" si="28"/>
        <v>1875.8333333332644</v>
      </c>
      <c r="D912">
        <f t="shared" si="29"/>
        <v>283.35707620546236</v>
      </c>
    </row>
    <row r="913" spans="1:4">
      <c r="A913" s="34">
        <f t="shared" si="28"/>
        <v>1875.9166666665976</v>
      </c>
      <c r="D913">
        <f t="shared" si="29"/>
        <v>283.36923413516962</v>
      </c>
    </row>
    <row r="914" spans="1:4">
      <c r="A914" s="34">
        <f t="shared" si="28"/>
        <v>1875.9999999999309</v>
      </c>
      <c r="D914">
        <f t="shared" si="29"/>
        <v>283.38142115327105</v>
      </c>
    </row>
    <row r="915" spans="1:4">
      <c r="A915" s="34">
        <f t="shared" si="28"/>
        <v>1876.0833333332641</v>
      </c>
      <c r="D915">
        <f t="shared" si="29"/>
        <v>283.39363729429289</v>
      </c>
    </row>
    <row r="916" spans="1:4">
      <c r="A916" s="34">
        <f t="shared" si="28"/>
        <v>1876.1666666665974</v>
      </c>
      <c r="D916">
        <f t="shared" si="29"/>
        <v>283.40588259276143</v>
      </c>
    </row>
    <row r="917" spans="1:4">
      <c r="A917" s="34">
        <f t="shared" si="28"/>
        <v>1876.2499999999307</v>
      </c>
      <c r="D917">
        <f t="shared" si="29"/>
        <v>283.41815708320308</v>
      </c>
    </row>
    <row r="918" spans="1:4">
      <c r="A918" s="34">
        <f t="shared" si="28"/>
        <v>1876.3333333332639</v>
      </c>
      <c r="D918">
        <f t="shared" si="29"/>
        <v>283.43046080014409</v>
      </c>
    </row>
    <row r="919" spans="1:4">
      <c r="A919" s="34">
        <f t="shared" si="28"/>
        <v>1876.4166666665972</v>
      </c>
      <c r="D919">
        <f t="shared" si="29"/>
        <v>283.44279377811085</v>
      </c>
    </row>
    <row r="920" spans="1:4">
      <c r="A920" s="34">
        <f t="shared" si="28"/>
        <v>1876.4999999999304</v>
      </c>
      <c r="D920">
        <f t="shared" si="29"/>
        <v>283.45515605162961</v>
      </c>
    </row>
    <row r="921" spans="1:4">
      <c r="A921" s="34">
        <f t="shared" si="28"/>
        <v>1876.5833333332637</v>
      </c>
      <c r="D921">
        <f t="shared" si="29"/>
        <v>283.46754765522672</v>
      </c>
    </row>
    <row r="922" spans="1:4">
      <c r="A922" s="34">
        <f t="shared" si="28"/>
        <v>1876.6666666665969</v>
      </c>
      <c r="D922">
        <f t="shared" si="29"/>
        <v>283.47996862342853</v>
      </c>
    </row>
    <row r="923" spans="1:4">
      <c r="A923" s="34">
        <f t="shared" si="28"/>
        <v>1876.7499999999302</v>
      </c>
      <c r="D923">
        <f t="shared" si="29"/>
        <v>283.49241899076128</v>
      </c>
    </row>
    <row r="924" spans="1:4">
      <c r="A924" s="34">
        <f t="shared" si="28"/>
        <v>1876.8333333332635</v>
      </c>
      <c r="D924">
        <f t="shared" si="29"/>
        <v>283.50489879175137</v>
      </c>
    </row>
    <row r="925" spans="1:4">
      <c r="A925" s="34">
        <f t="shared" si="28"/>
        <v>1876.9166666665967</v>
      </c>
      <c r="D925">
        <f t="shared" si="29"/>
        <v>283.51740806092505</v>
      </c>
    </row>
    <row r="926" spans="1:4">
      <c r="A926" s="34">
        <f t="shared" si="28"/>
        <v>1876.99999999993</v>
      </c>
      <c r="D926">
        <f t="shared" si="29"/>
        <v>283.52994683280872</v>
      </c>
    </row>
    <row r="927" spans="1:4">
      <c r="A927" s="34">
        <f t="shared" si="28"/>
        <v>1877.0833333332632</v>
      </c>
      <c r="D927">
        <f t="shared" si="29"/>
        <v>283.54251514192862</v>
      </c>
    </row>
    <row r="928" spans="1:4">
      <c r="A928" s="34">
        <f t="shared" si="28"/>
        <v>1877.1666666665965</v>
      </c>
      <c r="D928">
        <f t="shared" si="29"/>
        <v>283.5551130228111</v>
      </c>
    </row>
    <row r="929" spans="1:4">
      <c r="A929" s="34">
        <f t="shared" si="28"/>
        <v>1877.2499999999297</v>
      </c>
      <c r="D929">
        <f t="shared" si="29"/>
        <v>283.56774050998251</v>
      </c>
    </row>
    <row r="930" spans="1:4">
      <c r="A930" s="34">
        <f t="shared" si="28"/>
        <v>1877.333333333263</v>
      </c>
      <c r="D930">
        <f t="shared" si="29"/>
        <v>283.5803976379691</v>
      </c>
    </row>
    <row r="931" spans="1:4">
      <c r="A931" s="34">
        <f t="shared" si="28"/>
        <v>1877.4166666665963</v>
      </c>
      <c r="D931">
        <f t="shared" si="29"/>
        <v>283.59308444129726</v>
      </c>
    </row>
    <row r="932" spans="1:4">
      <c r="A932" s="34">
        <f t="shared" si="28"/>
        <v>1877.4999999999295</v>
      </c>
      <c r="D932">
        <f t="shared" si="29"/>
        <v>283.6058009544933</v>
      </c>
    </row>
    <row r="933" spans="1:4">
      <c r="A933" s="34">
        <f t="shared" si="28"/>
        <v>1877.5833333332628</v>
      </c>
      <c r="D933">
        <f t="shared" si="29"/>
        <v>283.61854721208351</v>
      </c>
    </row>
    <row r="934" spans="1:4">
      <c r="A934" s="34">
        <f t="shared" si="28"/>
        <v>1877.666666666596</v>
      </c>
      <c r="D934">
        <f t="shared" si="29"/>
        <v>283.63132324859424</v>
      </c>
    </row>
    <row r="935" spans="1:4">
      <c r="A935" s="34">
        <f t="shared" si="28"/>
        <v>1877.7499999999293</v>
      </c>
      <c r="D935">
        <f t="shared" si="29"/>
        <v>283.64412909855179</v>
      </c>
    </row>
    <row r="936" spans="1:4">
      <c r="A936" s="34">
        <f t="shared" si="28"/>
        <v>1877.8333333332625</v>
      </c>
      <c r="D936">
        <f t="shared" si="29"/>
        <v>283.6569647964825</v>
      </c>
    </row>
    <row r="937" spans="1:4">
      <c r="A937" s="34">
        <f t="shared" si="28"/>
        <v>1877.9166666665958</v>
      </c>
      <c r="D937">
        <f t="shared" si="29"/>
        <v>283.66983037691261</v>
      </c>
    </row>
    <row r="938" spans="1:4">
      <c r="A938" s="34">
        <f t="shared" si="28"/>
        <v>1877.9999999999291</v>
      </c>
      <c r="D938">
        <f t="shared" si="29"/>
        <v>283.68272587436854</v>
      </c>
    </row>
    <row r="939" spans="1:4">
      <c r="A939" s="34">
        <f t="shared" si="28"/>
        <v>1878.0833333332623</v>
      </c>
      <c r="D939">
        <f t="shared" si="29"/>
        <v>283.69565132337658</v>
      </c>
    </row>
    <row r="940" spans="1:4">
      <c r="A940" s="34">
        <f t="shared" si="28"/>
        <v>1878.1666666665956</v>
      </c>
      <c r="D940">
        <f t="shared" si="29"/>
        <v>283.70860675846302</v>
      </c>
    </row>
    <row r="941" spans="1:4">
      <c r="A941" s="34">
        <f t="shared" si="28"/>
        <v>1878.2499999999288</v>
      </c>
      <c r="D941">
        <f t="shared" si="29"/>
        <v>283.72159221415421</v>
      </c>
    </row>
    <row r="942" spans="1:4">
      <c r="A942" s="34">
        <f t="shared" si="28"/>
        <v>1878.3333333332621</v>
      </c>
      <c r="D942">
        <f t="shared" si="29"/>
        <v>283.73460772497646</v>
      </c>
    </row>
    <row r="943" spans="1:4">
      <c r="A943" s="34">
        <f t="shared" si="28"/>
        <v>1878.4166666665953</v>
      </c>
      <c r="D943">
        <f t="shared" si="29"/>
        <v>283.7476533254561</v>
      </c>
    </row>
    <row r="944" spans="1:4">
      <c r="A944" s="34">
        <f t="shared" si="28"/>
        <v>1878.4999999999286</v>
      </c>
      <c r="D944">
        <f t="shared" si="29"/>
        <v>283.76072905011944</v>
      </c>
    </row>
    <row r="945" spans="1:4">
      <c r="A945" s="34">
        <f t="shared" si="28"/>
        <v>1878.5833333332619</v>
      </c>
      <c r="D945">
        <f t="shared" si="29"/>
        <v>283.77383493349276</v>
      </c>
    </row>
    <row r="946" spans="1:4">
      <c r="A946" s="34">
        <f t="shared" si="28"/>
        <v>1878.6666666665951</v>
      </c>
      <c r="D946">
        <f t="shared" si="29"/>
        <v>283.78697101010243</v>
      </c>
    </row>
    <row r="947" spans="1:4">
      <c r="A947" s="34">
        <f t="shared" si="28"/>
        <v>1878.7499999999284</v>
      </c>
      <c r="D947">
        <f t="shared" si="29"/>
        <v>283.8001373144748</v>
      </c>
    </row>
    <row r="948" spans="1:4">
      <c r="A948" s="34">
        <f t="shared" si="28"/>
        <v>1878.8333333332616</v>
      </c>
      <c r="D948">
        <f t="shared" si="29"/>
        <v>283.81333388113615</v>
      </c>
    </row>
    <row r="949" spans="1:4">
      <c r="A949" s="34">
        <f t="shared" si="28"/>
        <v>1878.9166666665949</v>
      </c>
      <c r="D949">
        <f t="shared" si="29"/>
        <v>283.82656074461278</v>
      </c>
    </row>
    <row r="950" spans="1:4">
      <c r="A950" s="34">
        <f t="shared" si="28"/>
        <v>1878.9999999999281</v>
      </c>
      <c r="D950">
        <f t="shared" si="29"/>
        <v>283.83981793943099</v>
      </c>
    </row>
    <row r="951" spans="1:4">
      <c r="A951" s="34">
        <f t="shared" si="28"/>
        <v>1879.0833333332614</v>
      </c>
      <c r="D951">
        <f t="shared" si="29"/>
        <v>283.85310550011718</v>
      </c>
    </row>
    <row r="952" spans="1:4">
      <c r="A952" s="34">
        <f t="shared" si="28"/>
        <v>1879.1666666665947</v>
      </c>
      <c r="D952">
        <f t="shared" si="29"/>
        <v>283.8664234611976</v>
      </c>
    </row>
    <row r="953" spans="1:4">
      <c r="A953" s="34">
        <f t="shared" si="28"/>
        <v>1879.2499999999279</v>
      </c>
      <c r="D953">
        <f t="shared" si="29"/>
        <v>283.87977185719865</v>
      </c>
    </row>
    <row r="954" spans="1:4">
      <c r="A954" s="34">
        <f t="shared" si="28"/>
        <v>1879.3333333332612</v>
      </c>
      <c r="D954">
        <f t="shared" si="29"/>
        <v>283.89315072264657</v>
      </c>
    </row>
    <row r="955" spans="1:4">
      <c r="A955" s="34">
        <f t="shared" si="28"/>
        <v>1879.4166666665944</v>
      </c>
      <c r="D955">
        <f t="shared" si="29"/>
        <v>283.90656009206765</v>
      </c>
    </row>
    <row r="956" spans="1:4">
      <c r="A956" s="34">
        <f t="shared" si="28"/>
        <v>1879.4999999999277</v>
      </c>
      <c r="D956">
        <f t="shared" si="29"/>
        <v>283.91999999998836</v>
      </c>
    </row>
    <row r="957" spans="1:4">
      <c r="A957" s="34">
        <f t="shared" si="28"/>
        <v>1879.583333333261</v>
      </c>
      <c r="D957">
        <f t="shared" si="29"/>
        <v>283.93347048093489</v>
      </c>
    </row>
    <row r="958" spans="1:4">
      <c r="A958" s="34">
        <f t="shared" si="28"/>
        <v>1879.6666666665942</v>
      </c>
      <c r="D958">
        <f t="shared" si="29"/>
        <v>283.94697156943357</v>
      </c>
    </row>
    <row r="959" spans="1:4">
      <c r="A959" s="34">
        <f t="shared" si="28"/>
        <v>1879.7499999999275</v>
      </c>
      <c r="D959">
        <f t="shared" si="29"/>
        <v>283.96050330001077</v>
      </c>
    </row>
    <row r="960" spans="1:4">
      <c r="A960" s="34">
        <f t="shared" si="28"/>
        <v>1879.8333333332607</v>
      </c>
      <c r="D960">
        <f t="shared" si="29"/>
        <v>283.97406570719278</v>
      </c>
    </row>
    <row r="961" spans="1:4">
      <c r="A961" s="34">
        <f t="shared" si="28"/>
        <v>1879.916666666594</v>
      </c>
      <c r="D961">
        <f t="shared" si="29"/>
        <v>283.98765882550589</v>
      </c>
    </row>
    <row r="962" spans="1:4">
      <c r="A962" s="34">
        <f t="shared" si="28"/>
        <v>1879.9999999999272</v>
      </c>
      <c r="D962">
        <f t="shared" si="29"/>
        <v>284.00128268947651</v>
      </c>
    </row>
    <row r="963" spans="1:4">
      <c r="A963" s="34">
        <f t="shared" si="28"/>
        <v>1880.0833333332605</v>
      </c>
      <c r="D963">
        <f t="shared" si="29"/>
        <v>284.01493733363088</v>
      </c>
    </row>
    <row r="964" spans="1:4">
      <c r="A964" s="34">
        <f t="shared" ref="A964:A1027" si="30">A963+1/12</f>
        <v>1880.1666666665938</v>
      </c>
      <c r="D964">
        <f t="shared" ref="D964:D1027" si="31">K$6*(A964-A$2)*(A964-A$2)*(A964-A$2)+K$7*(A964-A$2)*(A964-A$2)+K$9</f>
        <v>284.0286227924953</v>
      </c>
    </row>
    <row r="965" spans="1:4">
      <c r="A965" s="34">
        <f t="shared" si="30"/>
        <v>1880.249999999927</v>
      </c>
      <c r="D965">
        <f t="shared" si="31"/>
        <v>284.04233910059622</v>
      </c>
    </row>
    <row r="966" spans="1:4">
      <c r="A966" s="34">
        <f t="shared" si="30"/>
        <v>1880.3333333332603</v>
      </c>
      <c r="D966">
        <f t="shared" si="31"/>
        <v>284.05608629245984</v>
      </c>
    </row>
    <row r="967" spans="1:4">
      <c r="A967" s="34">
        <f t="shared" si="30"/>
        <v>1880.4166666665935</v>
      </c>
      <c r="D967">
        <f t="shared" si="31"/>
        <v>284.0698644026125</v>
      </c>
    </row>
    <row r="968" spans="1:4">
      <c r="A968" s="34">
        <f t="shared" si="30"/>
        <v>1880.4999999999268</v>
      </c>
      <c r="D968">
        <f t="shared" si="31"/>
        <v>284.08367346558049</v>
      </c>
    </row>
    <row r="969" spans="1:4">
      <c r="A969" s="34">
        <f t="shared" si="30"/>
        <v>1880.58333333326</v>
      </c>
      <c r="D969">
        <f t="shared" si="31"/>
        <v>284.09751351589023</v>
      </c>
    </row>
    <row r="970" spans="1:4">
      <c r="A970" s="34">
        <f t="shared" si="30"/>
        <v>1880.6666666665933</v>
      </c>
      <c r="D970">
        <f t="shared" si="31"/>
        <v>284.11138458806801</v>
      </c>
    </row>
    <row r="971" spans="1:4">
      <c r="A971" s="34">
        <f t="shared" si="30"/>
        <v>1880.7499999999266</v>
      </c>
      <c r="D971">
        <f t="shared" si="31"/>
        <v>284.12528671664006</v>
      </c>
    </row>
    <row r="972" spans="1:4">
      <c r="A972" s="34">
        <f t="shared" si="30"/>
        <v>1880.8333333332598</v>
      </c>
      <c r="D972">
        <f t="shared" si="31"/>
        <v>284.1392199361328</v>
      </c>
    </row>
    <row r="973" spans="1:4">
      <c r="A973" s="34">
        <f t="shared" si="30"/>
        <v>1880.9166666665931</v>
      </c>
      <c r="D973">
        <f t="shared" si="31"/>
        <v>284.15318428107247</v>
      </c>
    </row>
    <row r="974" spans="1:4">
      <c r="A974" s="34">
        <f t="shared" si="30"/>
        <v>1880.9999999999263</v>
      </c>
      <c r="D974">
        <f t="shared" si="31"/>
        <v>284.16717978598547</v>
      </c>
    </row>
    <row r="975" spans="1:4">
      <c r="A975" s="34">
        <f t="shared" si="30"/>
        <v>1881.0833333332596</v>
      </c>
      <c r="D975">
        <f t="shared" si="31"/>
        <v>284.18120648539804</v>
      </c>
    </row>
    <row r="976" spans="1:4">
      <c r="A976" s="34">
        <f t="shared" si="30"/>
        <v>1881.1666666665928</v>
      </c>
      <c r="D976">
        <f t="shared" si="31"/>
        <v>284.19526441383658</v>
      </c>
    </row>
    <row r="977" spans="1:4">
      <c r="A977" s="34">
        <f t="shared" si="30"/>
        <v>1881.2499999999261</v>
      </c>
      <c r="D977">
        <f t="shared" si="31"/>
        <v>284.20935360582735</v>
      </c>
    </row>
    <row r="978" spans="1:4">
      <c r="A978" s="34">
        <f t="shared" si="30"/>
        <v>1881.3333333332594</v>
      </c>
      <c r="D978">
        <f t="shared" si="31"/>
        <v>284.22347409589673</v>
      </c>
    </row>
    <row r="979" spans="1:4">
      <c r="A979" s="34">
        <f t="shared" si="30"/>
        <v>1881.4166666665926</v>
      </c>
      <c r="D979">
        <f t="shared" si="31"/>
        <v>284.23762591857093</v>
      </c>
    </row>
    <row r="980" spans="1:4">
      <c r="A980" s="34">
        <f t="shared" si="30"/>
        <v>1881.4999999999259</v>
      </c>
      <c r="D980">
        <f t="shared" si="31"/>
        <v>284.25180910837639</v>
      </c>
    </row>
    <row r="981" spans="1:4">
      <c r="A981" s="34">
        <f t="shared" si="30"/>
        <v>1881.5833333332591</v>
      </c>
      <c r="D981">
        <f t="shared" si="31"/>
        <v>284.26602369983937</v>
      </c>
    </row>
    <row r="982" spans="1:4">
      <c r="A982" s="34">
        <f t="shared" si="30"/>
        <v>1881.6666666665924</v>
      </c>
      <c r="D982">
        <f t="shared" si="31"/>
        <v>284.2802697274862</v>
      </c>
    </row>
    <row r="983" spans="1:4">
      <c r="A983" s="34">
        <f t="shared" si="30"/>
        <v>1881.7499999999256</v>
      </c>
      <c r="D983">
        <f t="shared" si="31"/>
        <v>284.29454722584319</v>
      </c>
    </row>
    <row r="984" spans="1:4">
      <c r="A984" s="34">
        <f t="shared" si="30"/>
        <v>1881.8333333332589</v>
      </c>
      <c r="D984">
        <f t="shared" si="31"/>
        <v>284.30885622943663</v>
      </c>
    </row>
    <row r="985" spans="1:4">
      <c r="A985" s="34">
        <f t="shared" si="30"/>
        <v>1881.9166666665922</v>
      </c>
      <c r="D985">
        <f t="shared" si="31"/>
        <v>284.32319677279293</v>
      </c>
    </row>
    <row r="986" spans="1:4">
      <c r="A986" s="34">
        <f t="shared" si="30"/>
        <v>1881.9999999999254</v>
      </c>
      <c r="D986">
        <f t="shared" si="31"/>
        <v>284.33756889043832</v>
      </c>
    </row>
    <row r="987" spans="1:4">
      <c r="A987" s="34">
        <f t="shared" si="30"/>
        <v>1882.0833333332587</v>
      </c>
      <c r="D987">
        <f t="shared" si="31"/>
        <v>284.35197261689922</v>
      </c>
    </row>
    <row r="988" spans="1:4">
      <c r="A988" s="34">
        <f t="shared" si="30"/>
        <v>1882.1666666665919</v>
      </c>
      <c r="D988">
        <f t="shared" si="31"/>
        <v>284.3664079867018</v>
      </c>
    </row>
    <row r="989" spans="1:4">
      <c r="A989" s="34">
        <f t="shared" si="30"/>
        <v>1882.2499999999252</v>
      </c>
      <c r="D989">
        <f t="shared" si="31"/>
        <v>284.38087503437254</v>
      </c>
    </row>
    <row r="990" spans="1:4">
      <c r="A990" s="34">
        <f t="shared" si="30"/>
        <v>1882.3333333332585</v>
      </c>
      <c r="D990">
        <f t="shared" si="31"/>
        <v>284.39537379443766</v>
      </c>
    </row>
    <row r="991" spans="1:4">
      <c r="A991" s="34">
        <f t="shared" si="30"/>
        <v>1882.4166666665917</v>
      </c>
      <c r="D991">
        <f t="shared" si="31"/>
        <v>284.40990430142347</v>
      </c>
    </row>
    <row r="992" spans="1:4">
      <c r="A992" s="34">
        <f t="shared" si="30"/>
        <v>1882.499999999925</v>
      </c>
      <c r="D992">
        <f t="shared" si="31"/>
        <v>284.42446658985637</v>
      </c>
    </row>
    <row r="993" spans="1:4">
      <c r="A993" s="34">
        <f t="shared" si="30"/>
        <v>1882.5833333332582</v>
      </c>
      <c r="D993">
        <f t="shared" si="31"/>
        <v>284.43906069426265</v>
      </c>
    </row>
    <row r="994" spans="1:4">
      <c r="A994" s="34">
        <f t="shared" si="30"/>
        <v>1882.6666666665915</v>
      </c>
      <c r="D994">
        <f t="shared" si="31"/>
        <v>284.45368664916856</v>
      </c>
    </row>
    <row r="995" spans="1:4">
      <c r="A995" s="34">
        <f t="shared" si="30"/>
        <v>1882.7499999999247</v>
      </c>
      <c r="D995">
        <f t="shared" si="31"/>
        <v>284.4683444891005</v>
      </c>
    </row>
    <row r="996" spans="1:4">
      <c r="A996" s="34">
        <f t="shared" si="30"/>
        <v>1882.833333333258</v>
      </c>
      <c r="D996">
        <f t="shared" si="31"/>
        <v>284.48303424858477</v>
      </c>
    </row>
    <row r="997" spans="1:4">
      <c r="A997" s="34">
        <f t="shared" si="30"/>
        <v>1882.9166666665913</v>
      </c>
      <c r="D997">
        <f t="shared" si="31"/>
        <v>284.49775596214766</v>
      </c>
    </row>
    <row r="998" spans="1:4">
      <c r="A998" s="34">
        <f t="shared" si="30"/>
        <v>1882.9999999999245</v>
      </c>
      <c r="D998">
        <f t="shared" si="31"/>
        <v>284.51250966431553</v>
      </c>
    </row>
    <row r="999" spans="1:4">
      <c r="A999" s="34">
        <f t="shared" si="30"/>
        <v>1883.0833333332578</v>
      </c>
      <c r="D999">
        <f t="shared" si="31"/>
        <v>284.52729538961472</v>
      </c>
    </row>
    <row r="1000" spans="1:4">
      <c r="A1000" s="34">
        <f t="shared" si="30"/>
        <v>1883.166666666591</v>
      </c>
      <c r="D1000">
        <f t="shared" si="31"/>
        <v>284.54211317257148</v>
      </c>
    </row>
    <row r="1001" spans="1:4">
      <c r="A1001" s="34">
        <f t="shared" si="30"/>
        <v>1883.2499999999243</v>
      </c>
      <c r="D1001">
        <f t="shared" si="31"/>
        <v>284.55696304771214</v>
      </c>
    </row>
    <row r="1002" spans="1:4">
      <c r="A1002" s="34">
        <f t="shared" si="30"/>
        <v>1883.3333333332575</v>
      </c>
      <c r="D1002">
        <f t="shared" si="31"/>
        <v>284.57184504956308</v>
      </c>
    </row>
    <row r="1003" spans="1:4">
      <c r="A1003" s="34">
        <f t="shared" si="30"/>
        <v>1883.4166666665908</v>
      </c>
      <c r="D1003">
        <f t="shared" si="31"/>
        <v>284.58675921265058</v>
      </c>
    </row>
    <row r="1004" spans="1:4">
      <c r="A1004" s="34">
        <f t="shared" si="30"/>
        <v>1883.4999999999241</v>
      </c>
      <c r="D1004">
        <f t="shared" si="31"/>
        <v>284.60170557150093</v>
      </c>
    </row>
    <row r="1005" spans="1:4">
      <c r="A1005" s="34">
        <f t="shared" si="30"/>
        <v>1883.5833333332573</v>
      </c>
      <c r="D1005">
        <f t="shared" si="31"/>
        <v>284.61668416064049</v>
      </c>
    </row>
    <row r="1006" spans="1:4">
      <c r="A1006" s="34">
        <f t="shared" si="30"/>
        <v>1883.6666666665906</v>
      </c>
      <c r="D1006">
        <f t="shared" si="31"/>
        <v>284.63169501459555</v>
      </c>
    </row>
    <row r="1007" spans="1:4">
      <c r="A1007" s="34">
        <f t="shared" si="30"/>
        <v>1883.7499999999238</v>
      </c>
      <c r="D1007">
        <f t="shared" si="31"/>
        <v>284.64673816789252</v>
      </c>
    </row>
    <row r="1008" spans="1:4">
      <c r="A1008" s="34">
        <f t="shared" si="30"/>
        <v>1883.8333333332571</v>
      </c>
      <c r="D1008">
        <f t="shared" si="31"/>
        <v>284.66181365505759</v>
      </c>
    </row>
    <row r="1009" spans="1:4">
      <c r="A1009" s="34">
        <f t="shared" si="30"/>
        <v>1883.9166666665903</v>
      </c>
      <c r="D1009">
        <f t="shared" si="31"/>
        <v>284.67692151061715</v>
      </c>
    </row>
    <row r="1010" spans="1:4">
      <c r="A1010" s="34">
        <f t="shared" si="30"/>
        <v>1883.9999999999236</v>
      </c>
      <c r="D1010">
        <f t="shared" si="31"/>
        <v>284.69206176909751</v>
      </c>
    </row>
    <row r="1011" spans="1:4">
      <c r="A1011" s="34">
        <f t="shared" si="30"/>
        <v>1884.0833333332569</v>
      </c>
      <c r="D1011">
        <f t="shared" si="31"/>
        <v>284.70723446502501</v>
      </c>
    </row>
    <row r="1012" spans="1:4">
      <c r="A1012" s="34">
        <f t="shared" si="30"/>
        <v>1884.1666666665901</v>
      </c>
      <c r="D1012">
        <f t="shared" si="31"/>
        <v>284.72243963292595</v>
      </c>
    </row>
    <row r="1013" spans="1:4">
      <c r="A1013" s="34">
        <f t="shared" si="30"/>
        <v>1884.2499999999234</v>
      </c>
      <c r="D1013">
        <f t="shared" si="31"/>
        <v>284.73767730732663</v>
      </c>
    </row>
    <row r="1014" spans="1:4">
      <c r="A1014" s="34">
        <f t="shared" si="30"/>
        <v>1884.3333333332566</v>
      </c>
      <c r="D1014">
        <f t="shared" si="31"/>
        <v>284.7529475227534</v>
      </c>
    </row>
    <row r="1015" spans="1:4">
      <c r="A1015" s="34">
        <f t="shared" si="30"/>
        <v>1884.4166666665899</v>
      </c>
      <c r="D1015">
        <f t="shared" si="31"/>
        <v>284.76825031373255</v>
      </c>
    </row>
    <row r="1016" spans="1:4">
      <c r="A1016" s="34">
        <f t="shared" si="30"/>
        <v>1884.4999999999231</v>
      </c>
      <c r="D1016">
        <f t="shared" si="31"/>
        <v>284.78358571479043</v>
      </c>
    </row>
    <row r="1017" spans="1:4">
      <c r="A1017" s="34">
        <f t="shared" si="30"/>
        <v>1884.5833333332564</v>
      </c>
      <c r="D1017">
        <f t="shared" si="31"/>
        <v>284.79895376045334</v>
      </c>
    </row>
    <row r="1018" spans="1:4">
      <c r="A1018" s="34">
        <f t="shared" si="30"/>
        <v>1884.6666666665897</v>
      </c>
      <c r="D1018">
        <f t="shared" si="31"/>
        <v>284.81435448524763</v>
      </c>
    </row>
    <row r="1019" spans="1:4">
      <c r="A1019" s="34">
        <f t="shared" si="30"/>
        <v>1884.7499999999229</v>
      </c>
      <c r="D1019">
        <f t="shared" si="31"/>
        <v>284.8297879236996</v>
      </c>
    </row>
    <row r="1020" spans="1:4">
      <c r="A1020" s="34">
        <f t="shared" si="30"/>
        <v>1884.8333333332562</v>
      </c>
      <c r="D1020">
        <f t="shared" si="31"/>
        <v>284.84525411033553</v>
      </c>
    </row>
    <row r="1021" spans="1:4">
      <c r="A1021" s="34">
        <f t="shared" si="30"/>
        <v>1884.9166666665894</v>
      </c>
      <c r="D1021">
        <f t="shared" si="31"/>
        <v>284.86075307968179</v>
      </c>
    </row>
    <row r="1022" spans="1:4">
      <c r="A1022" s="34">
        <f t="shared" si="30"/>
        <v>1884.9999999999227</v>
      </c>
      <c r="D1022">
        <f t="shared" si="31"/>
        <v>284.87628486626471</v>
      </c>
    </row>
    <row r="1023" spans="1:4">
      <c r="A1023" s="34">
        <f t="shared" si="30"/>
        <v>1885.083333333256</v>
      </c>
      <c r="D1023">
        <f t="shared" si="31"/>
        <v>284.89184950461055</v>
      </c>
    </row>
    <row r="1024" spans="1:4">
      <c r="A1024" s="34">
        <f t="shared" si="30"/>
        <v>1885.1666666665892</v>
      </c>
      <c r="D1024">
        <f t="shared" si="31"/>
        <v>284.9074470292457</v>
      </c>
    </row>
    <row r="1025" spans="1:4">
      <c r="A1025" s="34">
        <f t="shared" si="30"/>
        <v>1885.2499999999225</v>
      </c>
      <c r="D1025">
        <f t="shared" si="31"/>
        <v>284.92307747469641</v>
      </c>
    </row>
    <row r="1026" spans="1:4">
      <c r="A1026" s="34">
        <f t="shared" si="30"/>
        <v>1885.3333333332557</v>
      </c>
      <c r="D1026">
        <f t="shared" si="31"/>
        <v>284.93874087548909</v>
      </c>
    </row>
    <row r="1027" spans="1:4">
      <c r="A1027" s="34">
        <f t="shared" si="30"/>
        <v>1885.416666666589</v>
      </c>
      <c r="D1027">
        <f t="shared" si="31"/>
        <v>284.95443726614997</v>
      </c>
    </row>
    <row r="1028" spans="1:4">
      <c r="A1028" s="34">
        <f t="shared" ref="A1028:A1091" si="32">A1027+1/12</f>
        <v>1885.4999999999222</v>
      </c>
      <c r="D1028">
        <f t="shared" ref="D1028:D1091" si="33">K$6*(A1028-A$2)*(A1028-A$2)*(A1028-A$2)+K$7*(A1028-A$2)*(A1028-A$2)+K$9</f>
        <v>284.9701666812054</v>
      </c>
    </row>
    <row r="1029" spans="1:4">
      <c r="A1029" s="34">
        <f t="shared" si="32"/>
        <v>1885.5833333332555</v>
      </c>
      <c r="D1029">
        <f t="shared" si="33"/>
        <v>284.98592915518168</v>
      </c>
    </row>
    <row r="1030" spans="1:4">
      <c r="A1030" s="34">
        <f t="shared" si="32"/>
        <v>1885.6666666665888</v>
      </c>
      <c r="D1030">
        <f t="shared" si="33"/>
        <v>285.00172472260522</v>
      </c>
    </row>
    <row r="1031" spans="1:4">
      <c r="A1031" s="34">
        <f t="shared" si="32"/>
        <v>1885.749999999922</v>
      </c>
      <c r="D1031">
        <f t="shared" si="33"/>
        <v>285.01755341800219</v>
      </c>
    </row>
    <row r="1032" spans="1:4">
      <c r="A1032" s="34">
        <f t="shared" si="32"/>
        <v>1885.8333333332553</v>
      </c>
      <c r="D1032">
        <f t="shared" si="33"/>
        <v>285.03341527589907</v>
      </c>
    </row>
    <row r="1033" spans="1:4">
      <c r="A1033" s="34">
        <f t="shared" si="32"/>
        <v>1885.9166666665885</v>
      </c>
      <c r="D1033">
        <f t="shared" si="33"/>
        <v>285.04931033082204</v>
      </c>
    </row>
    <row r="1034" spans="1:4">
      <c r="A1034" s="34">
        <f t="shared" si="32"/>
        <v>1885.9999999999218</v>
      </c>
      <c r="D1034">
        <f t="shared" si="33"/>
        <v>285.0652386172975</v>
      </c>
    </row>
    <row r="1035" spans="1:4">
      <c r="A1035" s="34">
        <f t="shared" si="32"/>
        <v>1886.083333333255</v>
      </c>
      <c r="D1035">
        <f t="shared" si="33"/>
        <v>285.0812001698518</v>
      </c>
    </row>
    <row r="1036" spans="1:4">
      <c r="A1036" s="34">
        <f t="shared" si="32"/>
        <v>1886.1666666665883</v>
      </c>
      <c r="D1036">
        <f t="shared" si="33"/>
        <v>285.09719502301118</v>
      </c>
    </row>
    <row r="1037" spans="1:4">
      <c r="A1037" s="34">
        <f t="shared" si="32"/>
        <v>1886.2499999999216</v>
      </c>
      <c r="D1037">
        <f t="shared" si="33"/>
        <v>285.11322321130194</v>
      </c>
    </row>
    <row r="1038" spans="1:4">
      <c r="A1038" s="34">
        <f t="shared" si="32"/>
        <v>1886.3333333332548</v>
      </c>
      <c r="D1038">
        <f t="shared" si="33"/>
        <v>285.12928476925055</v>
      </c>
    </row>
    <row r="1039" spans="1:4">
      <c r="A1039" s="34">
        <f t="shared" si="32"/>
        <v>1886.4166666665881</v>
      </c>
      <c r="D1039">
        <f t="shared" si="33"/>
        <v>285.14537973138317</v>
      </c>
    </row>
    <row r="1040" spans="1:4">
      <c r="A1040" s="34">
        <f t="shared" si="32"/>
        <v>1886.4999999999213</v>
      </c>
      <c r="D1040">
        <f t="shared" si="33"/>
        <v>285.16150813222617</v>
      </c>
    </row>
    <row r="1041" spans="1:4">
      <c r="A1041" s="34">
        <f t="shared" si="32"/>
        <v>1886.5833333332546</v>
      </c>
      <c r="D1041">
        <f t="shared" si="33"/>
        <v>285.1776700063059</v>
      </c>
    </row>
    <row r="1042" spans="1:4">
      <c r="A1042" s="34">
        <f t="shared" si="32"/>
        <v>1886.6666666665878</v>
      </c>
      <c r="D1042">
        <f t="shared" si="33"/>
        <v>285.19386538814865</v>
      </c>
    </row>
    <row r="1043" spans="1:4">
      <c r="A1043" s="34">
        <f t="shared" si="32"/>
        <v>1886.7499999999211</v>
      </c>
      <c r="D1043">
        <f t="shared" si="33"/>
        <v>285.21009431228077</v>
      </c>
    </row>
    <row r="1044" spans="1:4">
      <c r="A1044" s="34">
        <f t="shared" si="32"/>
        <v>1886.8333333332544</v>
      </c>
      <c r="D1044">
        <f t="shared" si="33"/>
        <v>285.22635681322856</v>
      </c>
    </row>
    <row r="1045" spans="1:4">
      <c r="A1045" s="34">
        <f t="shared" si="32"/>
        <v>1886.9166666665876</v>
      </c>
      <c r="D1045">
        <f t="shared" si="33"/>
        <v>285.24265292551831</v>
      </c>
    </row>
    <row r="1046" spans="1:4">
      <c r="A1046" s="34">
        <f t="shared" si="32"/>
        <v>1886.9999999999209</v>
      </c>
      <c r="D1046">
        <f t="shared" si="33"/>
        <v>285.25898268367638</v>
      </c>
    </row>
    <row r="1047" spans="1:4">
      <c r="A1047" s="34">
        <f t="shared" si="32"/>
        <v>1887.0833333332541</v>
      </c>
      <c r="D1047">
        <f t="shared" si="33"/>
        <v>285.27534612222911</v>
      </c>
    </row>
    <row r="1048" spans="1:4">
      <c r="A1048" s="34">
        <f t="shared" si="32"/>
        <v>1887.1666666665874</v>
      </c>
      <c r="D1048">
        <f t="shared" si="33"/>
        <v>285.29174327570274</v>
      </c>
    </row>
    <row r="1049" spans="1:4">
      <c r="A1049" s="34">
        <f t="shared" si="32"/>
        <v>1887.2499999999206</v>
      </c>
      <c r="D1049">
        <f t="shared" si="33"/>
        <v>285.30817417862369</v>
      </c>
    </row>
    <row r="1050" spans="1:4">
      <c r="A1050" s="34">
        <f t="shared" si="32"/>
        <v>1887.3333333332539</v>
      </c>
      <c r="D1050">
        <f t="shared" si="33"/>
        <v>285.32463886551818</v>
      </c>
    </row>
    <row r="1051" spans="1:4">
      <c r="A1051" s="34">
        <f t="shared" si="32"/>
        <v>1887.4166666665872</v>
      </c>
      <c r="D1051">
        <f t="shared" si="33"/>
        <v>285.34113737091258</v>
      </c>
    </row>
    <row r="1052" spans="1:4">
      <c r="A1052" s="34">
        <f t="shared" si="32"/>
        <v>1887.4999999999204</v>
      </c>
      <c r="D1052">
        <f t="shared" si="33"/>
        <v>285.35766972933322</v>
      </c>
    </row>
    <row r="1053" spans="1:4">
      <c r="A1053" s="34">
        <f t="shared" si="32"/>
        <v>1887.5833333332537</v>
      </c>
      <c r="D1053">
        <f t="shared" si="33"/>
        <v>285.37423597530642</v>
      </c>
    </row>
    <row r="1054" spans="1:4">
      <c r="A1054" s="34">
        <f t="shared" si="32"/>
        <v>1887.6666666665869</v>
      </c>
      <c r="D1054">
        <f t="shared" si="33"/>
        <v>285.39083614335851</v>
      </c>
    </row>
    <row r="1055" spans="1:4">
      <c r="A1055" s="34">
        <f t="shared" si="32"/>
        <v>1887.7499999999202</v>
      </c>
      <c r="D1055">
        <f t="shared" si="33"/>
        <v>285.40747026801574</v>
      </c>
    </row>
    <row r="1056" spans="1:4">
      <c r="A1056" s="34">
        <f t="shared" si="32"/>
        <v>1887.8333333332534</v>
      </c>
      <c r="D1056">
        <f t="shared" si="33"/>
        <v>285.42413838380446</v>
      </c>
    </row>
    <row r="1057" spans="1:4">
      <c r="A1057" s="34">
        <f t="shared" si="32"/>
        <v>1887.9166666665867</v>
      </c>
      <c r="D1057">
        <f t="shared" si="33"/>
        <v>285.44084052525108</v>
      </c>
    </row>
    <row r="1058" spans="1:4">
      <c r="A1058" s="34">
        <f t="shared" si="32"/>
        <v>1887.99999999992</v>
      </c>
      <c r="D1058">
        <f t="shared" si="33"/>
        <v>285.45757672688177</v>
      </c>
    </row>
    <row r="1059" spans="1:4">
      <c r="A1059" s="34">
        <f t="shared" si="32"/>
        <v>1888.0833333332532</v>
      </c>
      <c r="D1059">
        <f t="shared" si="33"/>
        <v>285.47434702322295</v>
      </c>
    </row>
    <row r="1060" spans="1:4">
      <c r="A1060" s="34">
        <f t="shared" si="32"/>
        <v>1888.1666666665865</v>
      </c>
      <c r="D1060">
        <f t="shared" si="33"/>
        <v>285.49115144880091</v>
      </c>
    </row>
    <row r="1061" spans="1:4">
      <c r="A1061" s="34">
        <f t="shared" si="32"/>
        <v>1888.2499999999197</v>
      </c>
      <c r="D1061">
        <f t="shared" si="33"/>
        <v>285.507990038142</v>
      </c>
    </row>
    <row r="1062" spans="1:4">
      <c r="A1062" s="34">
        <f t="shared" si="32"/>
        <v>1888.333333333253</v>
      </c>
      <c r="D1062">
        <f t="shared" si="33"/>
        <v>285.52486282577246</v>
      </c>
    </row>
    <row r="1063" spans="1:4">
      <c r="A1063" s="34">
        <f t="shared" si="32"/>
        <v>1888.4166666665863</v>
      </c>
      <c r="D1063">
        <f t="shared" si="33"/>
        <v>285.5417698462187</v>
      </c>
    </row>
    <row r="1064" spans="1:4">
      <c r="A1064" s="34">
        <f t="shared" si="32"/>
        <v>1888.4999999999195</v>
      </c>
      <c r="D1064">
        <f t="shared" si="33"/>
        <v>285.55871113400701</v>
      </c>
    </row>
    <row r="1065" spans="1:4">
      <c r="A1065" s="34">
        <f t="shared" si="32"/>
        <v>1888.5833333332528</v>
      </c>
      <c r="D1065">
        <f t="shared" si="33"/>
        <v>285.57568672366369</v>
      </c>
    </row>
    <row r="1066" spans="1:4">
      <c r="A1066" s="34">
        <f t="shared" si="32"/>
        <v>1888.666666666586</v>
      </c>
      <c r="D1066">
        <f t="shared" si="33"/>
        <v>285.59269664971509</v>
      </c>
    </row>
    <row r="1067" spans="1:4">
      <c r="A1067" s="34">
        <f t="shared" si="32"/>
        <v>1888.7499999999193</v>
      </c>
      <c r="D1067">
        <f t="shared" si="33"/>
        <v>285.60974094668751</v>
      </c>
    </row>
    <row r="1068" spans="1:4">
      <c r="A1068" s="34">
        <f t="shared" si="32"/>
        <v>1888.8333333332525</v>
      </c>
      <c r="D1068">
        <f t="shared" si="33"/>
        <v>285.62681964910723</v>
      </c>
    </row>
    <row r="1069" spans="1:4">
      <c r="A1069" s="34">
        <f t="shared" si="32"/>
        <v>1888.9166666665858</v>
      </c>
      <c r="D1069">
        <f t="shared" si="33"/>
        <v>285.64393279150067</v>
      </c>
    </row>
    <row r="1070" spans="1:4">
      <c r="A1070" s="34">
        <f t="shared" si="32"/>
        <v>1888.9999999999191</v>
      </c>
      <c r="D1070">
        <f t="shared" si="33"/>
        <v>285.66108040839407</v>
      </c>
    </row>
    <row r="1071" spans="1:4">
      <c r="A1071" s="34">
        <f t="shared" si="32"/>
        <v>1889.0833333332523</v>
      </c>
      <c r="D1071">
        <f t="shared" si="33"/>
        <v>285.67826253431377</v>
      </c>
    </row>
    <row r="1072" spans="1:4">
      <c r="A1072" s="34">
        <f t="shared" si="32"/>
        <v>1889.1666666665856</v>
      </c>
      <c r="D1072">
        <f t="shared" si="33"/>
        <v>285.69547920378608</v>
      </c>
    </row>
    <row r="1073" spans="1:4">
      <c r="A1073" s="34">
        <f t="shared" si="32"/>
        <v>1889.2499999999188</v>
      </c>
      <c r="D1073">
        <f t="shared" si="33"/>
        <v>285.71273045133734</v>
      </c>
    </row>
    <row r="1074" spans="1:4">
      <c r="A1074" s="34">
        <f t="shared" si="32"/>
        <v>1889.3333333332521</v>
      </c>
      <c r="D1074">
        <f t="shared" si="33"/>
        <v>285.73001631149384</v>
      </c>
    </row>
    <row r="1075" spans="1:4">
      <c r="A1075" s="34">
        <f t="shared" si="32"/>
        <v>1889.4166666665853</v>
      </c>
      <c r="D1075">
        <f t="shared" si="33"/>
        <v>285.74733681878195</v>
      </c>
    </row>
    <row r="1076" spans="1:4">
      <c r="A1076" s="34">
        <f t="shared" si="32"/>
        <v>1889.4999999999186</v>
      </c>
      <c r="D1076">
        <f t="shared" si="33"/>
        <v>285.76469200772794</v>
      </c>
    </row>
    <row r="1077" spans="1:4">
      <c r="A1077" s="34">
        <f t="shared" si="32"/>
        <v>1889.5833333332519</v>
      </c>
      <c r="D1077">
        <f t="shared" si="33"/>
        <v>285.78208191285813</v>
      </c>
    </row>
    <row r="1078" spans="1:4">
      <c r="A1078" s="34">
        <f t="shared" si="32"/>
        <v>1889.6666666665851</v>
      </c>
      <c r="D1078">
        <f t="shared" si="33"/>
        <v>285.79950656869892</v>
      </c>
    </row>
    <row r="1079" spans="1:4">
      <c r="A1079" s="34">
        <f t="shared" si="32"/>
        <v>1889.7499999999184</v>
      </c>
      <c r="D1079">
        <f t="shared" si="33"/>
        <v>285.81696600977654</v>
      </c>
    </row>
    <row r="1080" spans="1:4">
      <c r="A1080" s="34">
        <f t="shared" si="32"/>
        <v>1889.8333333332516</v>
      </c>
      <c r="D1080">
        <f t="shared" si="33"/>
        <v>285.83446027061734</v>
      </c>
    </row>
    <row r="1081" spans="1:4">
      <c r="A1081" s="34">
        <f t="shared" si="32"/>
        <v>1889.9166666665849</v>
      </c>
      <c r="D1081">
        <f t="shared" si="33"/>
        <v>285.85198938574763</v>
      </c>
    </row>
    <row r="1082" spans="1:4">
      <c r="A1082" s="34">
        <f t="shared" si="32"/>
        <v>1889.9999999999181</v>
      </c>
      <c r="D1082">
        <f t="shared" si="33"/>
        <v>285.86955338969369</v>
      </c>
    </row>
    <row r="1083" spans="1:4">
      <c r="A1083" s="34">
        <f t="shared" si="32"/>
        <v>1890.0833333332514</v>
      </c>
      <c r="D1083">
        <f t="shared" si="33"/>
        <v>285.88715231698194</v>
      </c>
    </row>
    <row r="1084" spans="1:4">
      <c r="A1084" s="34">
        <f t="shared" si="32"/>
        <v>1890.1666666665847</v>
      </c>
      <c r="D1084">
        <f t="shared" si="33"/>
        <v>285.90478620213867</v>
      </c>
    </row>
    <row r="1085" spans="1:4">
      <c r="A1085" s="34">
        <f t="shared" si="32"/>
        <v>1890.2499999999179</v>
      </c>
      <c r="D1085">
        <f t="shared" si="33"/>
        <v>285.92245507969017</v>
      </c>
    </row>
    <row r="1086" spans="1:4">
      <c r="A1086" s="34">
        <f t="shared" si="32"/>
        <v>1890.3333333332512</v>
      </c>
      <c r="D1086">
        <f t="shared" si="33"/>
        <v>285.94015898416274</v>
      </c>
    </row>
    <row r="1087" spans="1:4">
      <c r="A1087" s="34">
        <f t="shared" si="32"/>
        <v>1890.4166666665844</v>
      </c>
      <c r="D1087">
        <f t="shared" si="33"/>
        <v>285.95789795008272</v>
      </c>
    </row>
    <row r="1088" spans="1:4">
      <c r="A1088" s="34">
        <f t="shared" si="32"/>
        <v>1890.4999999999177</v>
      </c>
      <c r="D1088">
        <f t="shared" si="33"/>
        <v>285.97567201197643</v>
      </c>
    </row>
    <row r="1089" spans="1:4">
      <c r="A1089" s="34">
        <f t="shared" si="32"/>
        <v>1890.5833333332509</v>
      </c>
      <c r="D1089">
        <f t="shared" si="33"/>
        <v>285.9934812043702</v>
      </c>
    </row>
    <row r="1090" spans="1:4">
      <c r="A1090" s="34">
        <f t="shared" si="32"/>
        <v>1890.6666666665842</v>
      </c>
      <c r="D1090">
        <f t="shared" si="33"/>
        <v>286.01132556179039</v>
      </c>
    </row>
    <row r="1091" spans="1:4">
      <c r="A1091" s="34">
        <f t="shared" si="32"/>
        <v>1890.7499999999175</v>
      </c>
      <c r="D1091">
        <f t="shared" si="33"/>
        <v>286.02920511876323</v>
      </c>
    </row>
    <row r="1092" spans="1:4">
      <c r="A1092" s="34">
        <f t="shared" ref="A1092:A1155" si="34">A1091+1/12</f>
        <v>1890.8333333332507</v>
      </c>
      <c r="D1092">
        <f t="shared" ref="D1092:D1155" si="35">K$6*(A1092-A$2)*(A1092-A$2)*(A1092-A$2)+K$7*(A1092-A$2)*(A1092-A$2)+K$9</f>
        <v>286.04711990981508</v>
      </c>
    </row>
    <row r="1093" spans="1:4">
      <c r="A1093" s="34">
        <f t="shared" si="34"/>
        <v>1890.916666666584</v>
      </c>
      <c r="D1093">
        <f t="shared" si="35"/>
        <v>286.06506996947229</v>
      </c>
    </row>
    <row r="1094" spans="1:4">
      <c r="A1094" s="34">
        <f t="shared" si="34"/>
        <v>1890.9999999999172</v>
      </c>
      <c r="D1094">
        <f t="shared" si="35"/>
        <v>286.08305533226115</v>
      </c>
    </row>
    <row r="1095" spans="1:4">
      <c r="A1095" s="34">
        <f t="shared" si="34"/>
        <v>1891.0833333332505</v>
      </c>
      <c r="D1095">
        <f t="shared" si="35"/>
        <v>286.10107603270797</v>
      </c>
    </row>
    <row r="1096" spans="1:4">
      <c r="A1096" s="34">
        <f t="shared" si="34"/>
        <v>1891.1666666665838</v>
      </c>
      <c r="D1096">
        <f t="shared" si="35"/>
        <v>286.11913210533913</v>
      </c>
    </row>
    <row r="1097" spans="1:4">
      <c r="A1097" s="34">
        <f t="shared" si="34"/>
        <v>1891.249999999917</v>
      </c>
      <c r="D1097">
        <f t="shared" si="35"/>
        <v>286.13722358468084</v>
      </c>
    </row>
    <row r="1098" spans="1:4">
      <c r="A1098" s="34">
        <f t="shared" si="34"/>
        <v>1891.3333333332503</v>
      </c>
      <c r="D1098">
        <f t="shared" si="35"/>
        <v>286.15535050525949</v>
      </c>
    </row>
    <row r="1099" spans="1:4">
      <c r="A1099" s="34">
        <f t="shared" si="34"/>
        <v>1891.4166666665835</v>
      </c>
      <c r="D1099">
        <f t="shared" si="35"/>
        <v>286.17351290160144</v>
      </c>
    </row>
    <row r="1100" spans="1:4">
      <c r="A1100" s="34">
        <f t="shared" si="34"/>
        <v>1891.4999999999168</v>
      </c>
      <c r="D1100">
        <f t="shared" si="35"/>
        <v>286.19171080823293</v>
      </c>
    </row>
    <row r="1101" spans="1:4">
      <c r="A1101" s="34">
        <f t="shared" si="34"/>
        <v>1891.58333333325</v>
      </c>
      <c r="D1101">
        <f t="shared" si="35"/>
        <v>286.2099442596803</v>
      </c>
    </row>
    <row r="1102" spans="1:4">
      <c r="A1102" s="34">
        <f t="shared" si="34"/>
        <v>1891.6666666665833</v>
      </c>
      <c r="D1102">
        <f t="shared" si="35"/>
        <v>286.22821329046991</v>
      </c>
    </row>
    <row r="1103" spans="1:4">
      <c r="A1103" s="34">
        <f t="shared" si="34"/>
        <v>1891.7499999999166</v>
      </c>
      <c r="D1103">
        <f t="shared" si="35"/>
        <v>286.24651793512805</v>
      </c>
    </row>
    <row r="1104" spans="1:4">
      <c r="A1104" s="34">
        <f t="shared" si="34"/>
        <v>1891.8333333332498</v>
      </c>
      <c r="D1104">
        <f t="shared" si="35"/>
        <v>286.26485822818103</v>
      </c>
    </row>
    <row r="1105" spans="1:4">
      <c r="A1105" s="34">
        <f t="shared" si="34"/>
        <v>1891.9166666665831</v>
      </c>
      <c r="D1105">
        <f t="shared" si="35"/>
        <v>286.28323420415518</v>
      </c>
    </row>
    <row r="1106" spans="1:4">
      <c r="A1106" s="34">
        <f t="shared" si="34"/>
        <v>1891.9999999999163</v>
      </c>
      <c r="D1106">
        <f t="shared" si="35"/>
        <v>286.3016458975768</v>
      </c>
    </row>
    <row r="1107" spans="1:4">
      <c r="A1107" s="34">
        <f t="shared" si="34"/>
        <v>1892.0833333332496</v>
      </c>
      <c r="D1107">
        <f t="shared" si="35"/>
        <v>286.32009334297226</v>
      </c>
    </row>
    <row r="1108" spans="1:4">
      <c r="A1108" s="34">
        <f t="shared" si="34"/>
        <v>1892.1666666665828</v>
      </c>
      <c r="D1108">
        <f t="shared" si="35"/>
        <v>286.33857657486783</v>
      </c>
    </row>
    <row r="1109" spans="1:4">
      <c r="A1109" s="34">
        <f t="shared" si="34"/>
        <v>1892.2499999999161</v>
      </c>
      <c r="D1109">
        <f t="shared" si="35"/>
        <v>286.35709562778987</v>
      </c>
    </row>
    <row r="1110" spans="1:4">
      <c r="A1110" s="34">
        <f t="shared" si="34"/>
        <v>1892.3333333332494</v>
      </c>
      <c r="D1110">
        <f t="shared" si="35"/>
        <v>286.37565053626469</v>
      </c>
    </row>
    <row r="1111" spans="1:4">
      <c r="A1111" s="34">
        <f t="shared" si="34"/>
        <v>1892.4166666665826</v>
      </c>
      <c r="D1111">
        <f t="shared" si="35"/>
        <v>286.39424133481856</v>
      </c>
    </row>
    <row r="1112" spans="1:4">
      <c r="A1112" s="34">
        <f t="shared" si="34"/>
        <v>1892.4999999999159</v>
      </c>
      <c r="D1112">
        <f t="shared" si="35"/>
        <v>286.41286805797785</v>
      </c>
    </row>
    <row r="1113" spans="1:4">
      <c r="A1113" s="34">
        <f t="shared" si="34"/>
        <v>1892.5833333332491</v>
      </c>
      <c r="D1113">
        <f t="shared" si="35"/>
        <v>286.4315307402689</v>
      </c>
    </row>
    <row r="1114" spans="1:4">
      <c r="A1114" s="34">
        <f t="shared" si="34"/>
        <v>1892.6666666665824</v>
      </c>
      <c r="D1114">
        <f t="shared" si="35"/>
        <v>286.45022941621795</v>
      </c>
    </row>
    <row r="1115" spans="1:4">
      <c r="A1115" s="34">
        <f t="shared" si="34"/>
        <v>1892.7499999999156</v>
      </c>
      <c r="D1115">
        <f t="shared" si="35"/>
        <v>286.46896412035142</v>
      </c>
    </row>
    <row r="1116" spans="1:4">
      <c r="A1116" s="34">
        <f t="shared" si="34"/>
        <v>1892.8333333332489</v>
      </c>
      <c r="D1116">
        <f t="shared" si="35"/>
        <v>286.48773488719553</v>
      </c>
    </row>
    <row r="1117" spans="1:4">
      <c r="A1117" s="34">
        <f t="shared" si="34"/>
        <v>1892.9166666665822</v>
      </c>
      <c r="D1117">
        <f t="shared" si="35"/>
        <v>286.50654175127664</v>
      </c>
    </row>
    <row r="1118" spans="1:4">
      <c r="A1118" s="34">
        <f t="shared" si="34"/>
        <v>1892.9999999999154</v>
      </c>
      <c r="D1118">
        <f t="shared" si="35"/>
        <v>286.52538474712111</v>
      </c>
    </row>
    <row r="1119" spans="1:4">
      <c r="A1119" s="34">
        <f t="shared" si="34"/>
        <v>1893.0833333332487</v>
      </c>
      <c r="D1119">
        <f t="shared" si="35"/>
        <v>286.54426390925522</v>
      </c>
    </row>
    <row r="1120" spans="1:4">
      <c r="A1120" s="34">
        <f t="shared" si="34"/>
        <v>1893.1666666665819</v>
      </c>
      <c r="D1120">
        <f t="shared" si="35"/>
        <v>286.56317927220533</v>
      </c>
    </row>
    <row r="1121" spans="1:4">
      <c r="A1121" s="34">
        <f t="shared" si="34"/>
        <v>1893.2499999999152</v>
      </c>
      <c r="D1121">
        <f t="shared" si="35"/>
        <v>286.58213087049768</v>
      </c>
    </row>
    <row r="1122" spans="1:4">
      <c r="A1122" s="34">
        <f t="shared" si="34"/>
        <v>1893.3333333332484</v>
      </c>
      <c r="D1122">
        <f t="shared" si="35"/>
        <v>286.60111873865861</v>
      </c>
    </row>
    <row r="1123" spans="1:4">
      <c r="A1123" s="34">
        <f t="shared" si="34"/>
        <v>1893.4166666665817</v>
      </c>
      <c r="D1123">
        <f t="shared" si="35"/>
        <v>286.62014291121454</v>
      </c>
    </row>
    <row r="1124" spans="1:4">
      <c r="A1124" s="34">
        <f t="shared" si="34"/>
        <v>1893.499999999915</v>
      </c>
      <c r="D1124">
        <f t="shared" si="35"/>
        <v>286.63920342269165</v>
      </c>
    </row>
    <row r="1125" spans="1:4">
      <c r="A1125" s="34">
        <f t="shared" si="34"/>
        <v>1893.5833333332482</v>
      </c>
      <c r="D1125">
        <f t="shared" si="35"/>
        <v>286.65830030761634</v>
      </c>
    </row>
    <row r="1126" spans="1:4">
      <c r="A1126" s="34">
        <f t="shared" si="34"/>
        <v>1893.6666666665815</v>
      </c>
      <c r="D1126">
        <f t="shared" si="35"/>
        <v>286.67743360051497</v>
      </c>
    </row>
    <row r="1127" spans="1:4">
      <c r="A1127" s="34">
        <f t="shared" si="34"/>
        <v>1893.7499999999147</v>
      </c>
      <c r="D1127">
        <f t="shared" si="35"/>
        <v>286.69660333591372</v>
      </c>
    </row>
    <row r="1128" spans="1:4">
      <c r="A1128" s="34">
        <f t="shared" si="34"/>
        <v>1893.833333333248</v>
      </c>
      <c r="D1128">
        <f t="shared" si="35"/>
        <v>286.71580954833905</v>
      </c>
    </row>
    <row r="1129" spans="1:4">
      <c r="A1129" s="34">
        <f t="shared" si="34"/>
        <v>1893.9166666665812</v>
      </c>
      <c r="D1129">
        <f t="shared" si="35"/>
        <v>286.7350522723172</v>
      </c>
    </row>
    <row r="1130" spans="1:4">
      <c r="A1130" s="34">
        <f t="shared" si="34"/>
        <v>1893.9999999999145</v>
      </c>
      <c r="D1130">
        <f t="shared" si="35"/>
        <v>286.75433154237453</v>
      </c>
    </row>
    <row r="1131" spans="1:4">
      <c r="A1131" s="34">
        <f t="shared" si="34"/>
        <v>1894.0833333332478</v>
      </c>
      <c r="D1131">
        <f t="shared" si="35"/>
        <v>286.77364739303732</v>
      </c>
    </row>
    <row r="1132" spans="1:4">
      <c r="A1132" s="34">
        <f t="shared" si="34"/>
        <v>1894.166666666581</v>
      </c>
      <c r="D1132">
        <f t="shared" si="35"/>
        <v>286.79299985883193</v>
      </c>
    </row>
    <row r="1133" spans="1:4">
      <c r="A1133" s="34">
        <f t="shared" si="34"/>
        <v>1894.2499999999143</v>
      </c>
      <c r="D1133">
        <f t="shared" si="35"/>
        <v>286.81238897428466</v>
      </c>
    </row>
    <row r="1134" spans="1:4">
      <c r="A1134" s="34">
        <f t="shared" si="34"/>
        <v>1894.3333333332475</v>
      </c>
      <c r="D1134">
        <f t="shared" si="35"/>
        <v>286.83181477392185</v>
      </c>
    </row>
    <row r="1135" spans="1:4">
      <c r="A1135" s="34">
        <f t="shared" si="34"/>
        <v>1894.4166666665808</v>
      </c>
      <c r="D1135">
        <f t="shared" si="35"/>
        <v>286.85127729226974</v>
      </c>
    </row>
    <row r="1136" spans="1:4">
      <c r="A1136" s="34">
        <f t="shared" si="34"/>
        <v>1894.4999999999141</v>
      </c>
      <c r="D1136">
        <f t="shared" si="35"/>
        <v>286.87077656385475</v>
      </c>
    </row>
    <row r="1137" spans="1:4">
      <c r="A1137" s="34">
        <f t="shared" si="34"/>
        <v>1894.5833333332473</v>
      </c>
      <c r="D1137">
        <f t="shared" si="35"/>
        <v>286.89031262320316</v>
      </c>
    </row>
    <row r="1138" spans="1:4">
      <c r="A1138" s="34">
        <f t="shared" si="34"/>
        <v>1894.6666666665806</v>
      </c>
      <c r="D1138">
        <f t="shared" si="35"/>
        <v>286.90988550484133</v>
      </c>
    </row>
    <row r="1139" spans="1:4">
      <c r="A1139" s="34">
        <f t="shared" si="34"/>
        <v>1894.7499999999138</v>
      </c>
      <c r="D1139">
        <f t="shared" si="35"/>
        <v>286.92949524329549</v>
      </c>
    </row>
    <row r="1140" spans="1:4">
      <c r="A1140" s="34">
        <f t="shared" si="34"/>
        <v>1894.8333333332471</v>
      </c>
      <c r="D1140">
        <f t="shared" si="35"/>
        <v>286.949141873092</v>
      </c>
    </row>
    <row r="1141" spans="1:4">
      <c r="A1141" s="34">
        <f t="shared" si="34"/>
        <v>1894.9166666665803</v>
      </c>
      <c r="D1141">
        <f t="shared" si="35"/>
        <v>286.96882542875721</v>
      </c>
    </row>
    <row r="1142" spans="1:4">
      <c r="A1142" s="34">
        <f t="shared" si="34"/>
        <v>1894.9999999999136</v>
      </c>
      <c r="D1142">
        <f t="shared" si="35"/>
        <v>286.98854594481742</v>
      </c>
    </row>
    <row r="1143" spans="1:4">
      <c r="A1143" s="34">
        <f t="shared" si="34"/>
        <v>1895.0833333332469</v>
      </c>
      <c r="D1143">
        <f t="shared" si="35"/>
        <v>287.00830345579897</v>
      </c>
    </row>
    <row r="1144" spans="1:4">
      <c r="A1144" s="34">
        <f t="shared" si="34"/>
        <v>1895.1666666665801</v>
      </c>
      <c r="D1144">
        <f t="shared" si="35"/>
        <v>287.02809799622815</v>
      </c>
    </row>
    <row r="1145" spans="1:4">
      <c r="A1145" s="34">
        <f t="shared" si="34"/>
        <v>1895.2499999999134</v>
      </c>
      <c r="D1145">
        <f t="shared" si="35"/>
        <v>287.04792960063128</v>
      </c>
    </row>
    <row r="1146" spans="1:4">
      <c r="A1146" s="34">
        <f t="shared" si="34"/>
        <v>1895.3333333332466</v>
      </c>
      <c r="D1146">
        <f t="shared" si="35"/>
        <v>287.06779830353469</v>
      </c>
    </row>
    <row r="1147" spans="1:4">
      <c r="A1147" s="34">
        <f t="shared" si="34"/>
        <v>1895.4166666665799</v>
      </c>
      <c r="D1147">
        <f t="shared" si="35"/>
        <v>287.08770413946468</v>
      </c>
    </row>
    <row r="1148" spans="1:4">
      <c r="A1148" s="34">
        <f t="shared" si="34"/>
        <v>1895.4999999999131</v>
      </c>
      <c r="D1148">
        <f t="shared" si="35"/>
        <v>287.1076471429476</v>
      </c>
    </row>
    <row r="1149" spans="1:4">
      <c r="A1149" s="34">
        <f t="shared" si="34"/>
        <v>1895.5833333332464</v>
      </c>
      <c r="D1149">
        <f t="shared" si="35"/>
        <v>287.12762734850975</v>
      </c>
    </row>
    <row r="1150" spans="1:4">
      <c r="A1150" s="34">
        <f t="shared" si="34"/>
        <v>1895.6666666665797</v>
      </c>
      <c r="D1150">
        <f t="shared" si="35"/>
        <v>287.14764479067748</v>
      </c>
    </row>
    <row r="1151" spans="1:4">
      <c r="A1151" s="34">
        <f t="shared" si="34"/>
        <v>1895.7499999999129</v>
      </c>
      <c r="D1151">
        <f t="shared" si="35"/>
        <v>287.16769950397708</v>
      </c>
    </row>
    <row r="1152" spans="1:4">
      <c r="A1152" s="34">
        <f t="shared" si="34"/>
        <v>1895.8333333332462</v>
      </c>
      <c r="D1152">
        <f t="shared" si="35"/>
        <v>287.18779152293484</v>
      </c>
    </row>
    <row r="1153" spans="1:4">
      <c r="A1153" s="34">
        <f t="shared" si="34"/>
        <v>1895.9166666665794</v>
      </c>
      <c r="D1153">
        <f t="shared" si="35"/>
        <v>287.20792088207713</v>
      </c>
    </row>
    <row r="1154" spans="1:4">
      <c r="A1154" s="34">
        <f t="shared" si="34"/>
        <v>1895.9999999999127</v>
      </c>
      <c r="D1154">
        <f t="shared" si="35"/>
        <v>287.22808761593029</v>
      </c>
    </row>
    <row r="1155" spans="1:4">
      <c r="A1155" s="34">
        <f t="shared" si="34"/>
        <v>1896.0833333332459</v>
      </c>
      <c r="D1155">
        <f t="shared" si="35"/>
        <v>287.24829175902056</v>
      </c>
    </row>
    <row r="1156" spans="1:4">
      <c r="A1156" s="34">
        <f t="shared" ref="A1156:A1219" si="36">A1155+1/12</f>
        <v>1896.1666666665792</v>
      </c>
      <c r="D1156">
        <f t="shared" ref="D1156:D1219" si="37">K$6*(A1156-A$2)*(A1156-A$2)*(A1156-A$2)+K$7*(A1156-A$2)*(A1156-A$2)+K$9</f>
        <v>287.26853334587435</v>
      </c>
    </row>
    <row r="1157" spans="1:4">
      <c r="A1157" s="34">
        <f t="shared" si="36"/>
        <v>1896.2499999999125</v>
      </c>
      <c r="D1157">
        <f t="shared" si="37"/>
        <v>287.28881241101794</v>
      </c>
    </row>
    <row r="1158" spans="1:4">
      <c r="A1158" s="34">
        <f t="shared" si="36"/>
        <v>1896.3333333332457</v>
      </c>
      <c r="D1158">
        <f t="shared" si="37"/>
        <v>287.30912898897759</v>
      </c>
    </row>
    <row r="1159" spans="1:4">
      <c r="A1159" s="34">
        <f t="shared" si="36"/>
        <v>1896.416666666579</v>
      </c>
      <c r="D1159">
        <f t="shared" si="37"/>
        <v>287.3294831142797</v>
      </c>
    </row>
    <row r="1160" spans="1:4">
      <c r="A1160" s="34">
        <f t="shared" si="36"/>
        <v>1896.4999999999122</v>
      </c>
      <c r="D1160">
        <f t="shared" si="37"/>
        <v>287.34987482145056</v>
      </c>
    </row>
    <row r="1161" spans="1:4">
      <c r="A1161" s="34">
        <f t="shared" si="36"/>
        <v>1896.5833333332455</v>
      </c>
      <c r="D1161">
        <f t="shared" si="37"/>
        <v>287.37030414501652</v>
      </c>
    </row>
    <row r="1162" spans="1:4">
      <c r="A1162" s="34">
        <f t="shared" si="36"/>
        <v>1896.6666666665787</v>
      </c>
      <c r="D1162">
        <f t="shared" si="37"/>
        <v>287.39077111950388</v>
      </c>
    </row>
    <row r="1163" spans="1:4">
      <c r="A1163" s="34">
        <f t="shared" si="36"/>
        <v>1896.749999999912</v>
      </c>
      <c r="D1163">
        <f t="shared" si="37"/>
        <v>287.41127577943888</v>
      </c>
    </row>
    <row r="1164" spans="1:4">
      <c r="A1164" s="34">
        <f t="shared" si="36"/>
        <v>1896.8333333332453</v>
      </c>
      <c r="D1164">
        <f t="shared" si="37"/>
        <v>287.43181815934798</v>
      </c>
    </row>
    <row r="1165" spans="1:4">
      <c r="A1165" s="34">
        <f t="shared" si="36"/>
        <v>1896.9166666665785</v>
      </c>
      <c r="D1165">
        <f t="shared" si="37"/>
        <v>287.45239829375743</v>
      </c>
    </row>
    <row r="1166" spans="1:4">
      <c r="A1166" s="34">
        <f t="shared" si="36"/>
        <v>1896.9999999999118</v>
      </c>
      <c r="D1166">
        <f t="shared" si="37"/>
        <v>287.4730162171935</v>
      </c>
    </row>
    <row r="1167" spans="1:4">
      <c r="A1167" s="34">
        <f t="shared" si="36"/>
        <v>1897.083333333245</v>
      </c>
      <c r="D1167">
        <f t="shared" si="37"/>
        <v>287.49367196418262</v>
      </c>
    </row>
    <row r="1168" spans="1:4">
      <c r="A1168" s="34">
        <f t="shared" si="36"/>
        <v>1897.1666666665783</v>
      </c>
      <c r="D1168">
        <f t="shared" si="37"/>
        <v>287.51436556925103</v>
      </c>
    </row>
    <row r="1169" spans="1:4">
      <c r="A1169" s="34">
        <f t="shared" si="36"/>
        <v>1897.2499999999116</v>
      </c>
      <c r="D1169">
        <f t="shared" si="37"/>
        <v>287.53509706692506</v>
      </c>
    </row>
    <row r="1170" spans="1:4">
      <c r="A1170" s="34">
        <f t="shared" si="36"/>
        <v>1897.3333333332448</v>
      </c>
      <c r="D1170">
        <f t="shared" si="37"/>
        <v>287.55586649173108</v>
      </c>
    </row>
    <row r="1171" spans="1:4">
      <c r="A1171" s="34">
        <f t="shared" si="36"/>
        <v>1897.4166666665781</v>
      </c>
      <c r="D1171">
        <f t="shared" si="37"/>
        <v>287.57667387819532</v>
      </c>
    </row>
    <row r="1172" spans="1:4">
      <c r="A1172" s="34">
        <f t="shared" si="36"/>
        <v>1897.4999999999113</v>
      </c>
      <c r="D1172">
        <f t="shared" si="37"/>
        <v>287.59751926084414</v>
      </c>
    </row>
    <row r="1173" spans="1:4">
      <c r="A1173" s="34">
        <f t="shared" si="36"/>
        <v>1897.5833333332446</v>
      </c>
      <c r="D1173">
        <f t="shared" si="37"/>
        <v>287.61840267420394</v>
      </c>
    </row>
    <row r="1174" spans="1:4">
      <c r="A1174" s="34">
        <f t="shared" si="36"/>
        <v>1897.6666666665778</v>
      </c>
      <c r="D1174">
        <f t="shared" si="37"/>
        <v>287.6393241528009</v>
      </c>
    </row>
    <row r="1175" spans="1:4">
      <c r="A1175" s="34">
        <f t="shared" si="36"/>
        <v>1897.7499999999111</v>
      </c>
      <c r="D1175">
        <f t="shared" si="37"/>
        <v>287.66028373116143</v>
      </c>
    </row>
    <row r="1176" spans="1:4">
      <c r="A1176" s="34">
        <f t="shared" si="36"/>
        <v>1897.8333333332444</v>
      </c>
      <c r="D1176">
        <f t="shared" si="37"/>
        <v>287.68128144381188</v>
      </c>
    </row>
    <row r="1177" spans="1:4">
      <c r="A1177" s="34">
        <f t="shared" si="36"/>
        <v>1897.9166666665776</v>
      </c>
      <c r="D1177">
        <f t="shared" si="37"/>
        <v>287.70231732527844</v>
      </c>
    </row>
    <row r="1178" spans="1:4">
      <c r="A1178" s="34">
        <f t="shared" si="36"/>
        <v>1897.9999999999109</v>
      </c>
      <c r="D1178">
        <f t="shared" si="37"/>
        <v>287.72339141008757</v>
      </c>
    </row>
    <row r="1179" spans="1:4">
      <c r="A1179" s="34">
        <f t="shared" si="36"/>
        <v>1898.0833333332441</v>
      </c>
      <c r="D1179">
        <f t="shared" si="37"/>
        <v>287.74450373276551</v>
      </c>
    </row>
    <row r="1180" spans="1:4">
      <c r="A1180" s="34">
        <f t="shared" si="36"/>
        <v>1898.1666666665774</v>
      </c>
      <c r="D1180">
        <f t="shared" si="37"/>
        <v>287.7656543278386</v>
      </c>
    </row>
    <row r="1181" spans="1:4">
      <c r="A1181" s="34">
        <f t="shared" si="36"/>
        <v>1898.2499999999106</v>
      </c>
      <c r="D1181">
        <f t="shared" si="37"/>
        <v>287.78684322983315</v>
      </c>
    </row>
    <row r="1182" spans="1:4">
      <c r="A1182" s="34">
        <f t="shared" si="36"/>
        <v>1898.3333333332439</v>
      </c>
      <c r="D1182">
        <f t="shared" si="37"/>
        <v>287.80807047327545</v>
      </c>
    </row>
    <row r="1183" spans="1:4">
      <c r="A1183" s="34">
        <f t="shared" si="36"/>
        <v>1898.4166666665772</v>
      </c>
      <c r="D1183">
        <f t="shared" si="37"/>
        <v>287.8293360926919</v>
      </c>
    </row>
    <row r="1184" spans="1:4">
      <c r="A1184" s="34">
        <f t="shared" si="36"/>
        <v>1898.4999999999104</v>
      </c>
      <c r="D1184">
        <f t="shared" si="37"/>
        <v>287.85064012260875</v>
      </c>
    </row>
    <row r="1185" spans="1:4">
      <c r="A1185" s="34">
        <f t="shared" si="36"/>
        <v>1898.5833333332437</v>
      </c>
      <c r="D1185">
        <f t="shared" si="37"/>
        <v>287.8719825975524</v>
      </c>
    </row>
    <row r="1186" spans="1:4">
      <c r="A1186" s="34">
        <f t="shared" si="36"/>
        <v>1898.6666666665769</v>
      </c>
      <c r="D1186">
        <f t="shared" si="37"/>
        <v>287.8933635520491</v>
      </c>
    </row>
    <row r="1187" spans="1:4">
      <c r="A1187" s="34">
        <f t="shared" si="36"/>
        <v>1898.7499999999102</v>
      </c>
      <c r="D1187">
        <f t="shared" si="37"/>
        <v>287.91478302062512</v>
      </c>
    </row>
    <row r="1188" spans="1:4">
      <c r="A1188" s="34">
        <f t="shared" si="36"/>
        <v>1898.8333333332434</v>
      </c>
      <c r="D1188">
        <f t="shared" si="37"/>
        <v>287.93624103780689</v>
      </c>
    </row>
    <row r="1189" spans="1:4">
      <c r="A1189" s="34">
        <f t="shared" si="36"/>
        <v>1898.9166666665767</v>
      </c>
      <c r="D1189">
        <f t="shared" si="37"/>
        <v>287.9577376381207</v>
      </c>
    </row>
    <row r="1190" spans="1:4">
      <c r="A1190" s="34">
        <f t="shared" si="36"/>
        <v>1898.99999999991</v>
      </c>
      <c r="D1190">
        <f t="shared" si="37"/>
        <v>287.97927285609285</v>
      </c>
    </row>
    <row r="1191" spans="1:4">
      <c r="A1191" s="34">
        <f t="shared" si="36"/>
        <v>1899.0833333332432</v>
      </c>
      <c r="D1191">
        <f t="shared" si="37"/>
        <v>288.00084672624968</v>
      </c>
    </row>
    <row r="1192" spans="1:4">
      <c r="A1192" s="34">
        <f t="shared" si="36"/>
        <v>1899.1666666665765</v>
      </c>
      <c r="D1192">
        <f t="shared" si="37"/>
        <v>288.02245928311743</v>
      </c>
    </row>
    <row r="1193" spans="1:4">
      <c r="A1193" s="34">
        <f t="shared" si="36"/>
        <v>1899.2499999999097</v>
      </c>
      <c r="D1193">
        <f t="shared" si="37"/>
        <v>288.04411056122251</v>
      </c>
    </row>
    <row r="1194" spans="1:4">
      <c r="A1194" s="34">
        <f t="shared" si="36"/>
        <v>1899.333333333243</v>
      </c>
      <c r="D1194">
        <f t="shared" si="37"/>
        <v>288.06580059509128</v>
      </c>
    </row>
    <row r="1195" spans="1:4">
      <c r="A1195" s="34">
        <f t="shared" si="36"/>
        <v>1899.4166666665762</v>
      </c>
      <c r="D1195">
        <f t="shared" si="37"/>
        <v>288.0875294192499</v>
      </c>
    </row>
    <row r="1196" spans="1:4">
      <c r="A1196" s="34">
        <f t="shared" si="36"/>
        <v>1899.4999999999095</v>
      </c>
      <c r="D1196">
        <f t="shared" si="37"/>
        <v>288.10929706822486</v>
      </c>
    </row>
    <row r="1197" spans="1:4">
      <c r="A1197" s="34">
        <f t="shared" si="36"/>
        <v>1899.5833333332428</v>
      </c>
      <c r="D1197">
        <f t="shared" si="37"/>
        <v>288.13110357654233</v>
      </c>
    </row>
    <row r="1198" spans="1:4">
      <c r="A1198" s="34">
        <f t="shared" si="36"/>
        <v>1899.666666666576</v>
      </c>
      <c r="D1198">
        <f t="shared" si="37"/>
        <v>288.15294897872877</v>
      </c>
    </row>
    <row r="1199" spans="1:4">
      <c r="A1199" s="34">
        <f t="shared" si="36"/>
        <v>1899.7499999999093</v>
      </c>
      <c r="D1199">
        <f t="shared" si="37"/>
        <v>288.17483330931037</v>
      </c>
    </row>
    <row r="1200" spans="1:4">
      <c r="A1200" s="34">
        <f t="shared" si="36"/>
        <v>1899.8333333332425</v>
      </c>
      <c r="D1200">
        <f t="shared" si="37"/>
        <v>288.19675660281354</v>
      </c>
    </row>
    <row r="1201" spans="1:4">
      <c r="A1201" s="34">
        <f t="shared" si="36"/>
        <v>1899.9166666665758</v>
      </c>
      <c r="D1201">
        <f t="shared" si="37"/>
        <v>288.21871889376462</v>
      </c>
    </row>
    <row r="1202" spans="1:4">
      <c r="A1202" s="34">
        <f t="shared" si="36"/>
        <v>1899.9999999999091</v>
      </c>
      <c r="D1202">
        <f t="shared" si="37"/>
        <v>288.24072021668979</v>
      </c>
    </row>
    <row r="1203" spans="1:4">
      <c r="A1203" s="34">
        <f t="shared" si="36"/>
        <v>1900.0833333332423</v>
      </c>
      <c r="D1203">
        <f t="shared" si="37"/>
        <v>288.26276060611553</v>
      </c>
    </row>
    <row r="1204" spans="1:4">
      <c r="A1204" s="34">
        <f t="shared" si="36"/>
        <v>1900.1666666665756</v>
      </c>
      <c r="D1204">
        <f t="shared" si="37"/>
        <v>288.28484009656808</v>
      </c>
    </row>
    <row r="1205" spans="1:4">
      <c r="A1205" s="34">
        <f t="shared" si="36"/>
        <v>1900.2499999999088</v>
      </c>
      <c r="D1205">
        <f t="shared" si="37"/>
        <v>288.30695872257371</v>
      </c>
    </row>
    <row r="1206" spans="1:4">
      <c r="A1206" s="34">
        <f t="shared" si="36"/>
        <v>1900.3333333332421</v>
      </c>
      <c r="D1206">
        <f t="shared" si="37"/>
        <v>288.32911651865885</v>
      </c>
    </row>
    <row r="1207" spans="1:4">
      <c r="A1207" s="34">
        <f t="shared" si="36"/>
        <v>1900.4166666665753</v>
      </c>
      <c r="D1207">
        <f t="shared" si="37"/>
        <v>288.35131351934979</v>
      </c>
    </row>
    <row r="1208" spans="1:4">
      <c r="A1208" s="34">
        <f t="shared" si="36"/>
        <v>1900.4999999999086</v>
      </c>
      <c r="D1208">
        <f t="shared" si="37"/>
        <v>288.37354975917282</v>
      </c>
    </row>
    <row r="1209" spans="1:4">
      <c r="A1209" s="34">
        <f t="shared" si="36"/>
        <v>1900.5833333332419</v>
      </c>
      <c r="D1209">
        <f t="shared" si="37"/>
        <v>288.39582527265424</v>
      </c>
    </row>
    <row r="1210" spans="1:4">
      <c r="A1210" s="34">
        <f t="shared" si="36"/>
        <v>1900.6666666665751</v>
      </c>
      <c r="D1210">
        <f t="shared" si="37"/>
        <v>288.41814009432039</v>
      </c>
    </row>
    <row r="1211" spans="1:4">
      <c r="A1211" s="34">
        <f t="shared" si="36"/>
        <v>1900.7499999999084</v>
      </c>
      <c r="D1211">
        <f t="shared" si="37"/>
        <v>288.44049425869764</v>
      </c>
    </row>
    <row r="1212" spans="1:4">
      <c r="A1212" s="34">
        <f t="shared" si="36"/>
        <v>1900.8333333332416</v>
      </c>
      <c r="D1212">
        <f t="shared" si="37"/>
        <v>288.46288780031222</v>
      </c>
    </row>
    <row r="1213" spans="1:4">
      <c r="A1213" s="34">
        <f t="shared" si="36"/>
        <v>1900.9166666665749</v>
      </c>
      <c r="D1213">
        <f t="shared" si="37"/>
        <v>288.48532075369053</v>
      </c>
    </row>
    <row r="1214" spans="1:4">
      <c r="A1214" s="34">
        <f t="shared" si="36"/>
        <v>1900.9999999999081</v>
      </c>
      <c r="D1214">
        <f t="shared" si="37"/>
        <v>288.50779315335888</v>
      </c>
    </row>
    <row r="1215" spans="1:4">
      <c r="A1215" s="34">
        <f t="shared" si="36"/>
        <v>1901.0833333332414</v>
      </c>
      <c r="D1215">
        <f t="shared" si="37"/>
        <v>288.53030503384355</v>
      </c>
    </row>
    <row r="1216" spans="1:4">
      <c r="A1216" s="34">
        <f t="shared" si="36"/>
        <v>1901.1666666665747</v>
      </c>
      <c r="D1216">
        <f t="shared" si="37"/>
        <v>288.55285642967084</v>
      </c>
    </row>
    <row r="1217" spans="1:4">
      <c r="A1217" s="34">
        <f t="shared" si="36"/>
        <v>1901.2499999999079</v>
      </c>
      <c r="D1217">
        <f t="shared" si="37"/>
        <v>288.5754473753671</v>
      </c>
    </row>
    <row r="1218" spans="1:4">
      <c r="A1218" s="34">
        <f t="shared" si="36"/>
        <v>1901.3333333332412</v>
      </c>
      <c r="D1218">
        <f t="shared" si="37"/>
        <v>288.59807790545869</v>
      </c>
    </row>
    <row r="1219" spans="1:4">
      <c r="A1219" s="34">
        <f t="shared" si="36"/>
        <v>1901.4166666665744</v>
      </c>
      <c r="D1219">
        <f t="shared" si="37"/>
        <v>288.6207480544719</v>
      </c>
    </row>
    <row r="1220" spans="1:4">
      <c r="A1220" s="34">
        <f t="shared" ref="A1220:A1283" si="38">A1219+1/12</f>
        <v>1901.4999999999077</v>
      </c>
      <c r="D1220">
        <f t="shared" ref="D1220:D1283" si="39">K$6*(A1220-A$2)*(A1220-A$2)*(A1220-A$2)+K$7*(A1220-A$2)*(A1220-A$2)+K$9</f>
        <v>288.64345785693308</v>
      </c>
    </row>
    <row r="1221" spans="1:4">
      <c r="A1221" s="34">
        <f t="shared" si="38"/>
        <v>1901.5833333332409</v>
      </c>
      <c r="D1221">
        <f t="shared" si="39"/>
        <v>288.66620734736847</v>
      </c>
    </row>
    <row r="1222" spans="1:4">
      <c r="A1222" s="34">
        <f t="shared" si="38"/>
        <v>1901.6666666665742</v>
      </c>
      <c r="D1222">
        <f t="shared" si="39"/>
        <v>288.68899656030442</v>
      </c>
    </row>
    <row r="1223" spans="1:4">
      <c r="A1223" s="34">
        <f t="shared" si="38"/>
        <v>1901.7499999999075</v>
      </c>
      <c r="D1223">
        <f t="shared" si="39"/>
        <v>288.71182553026728</v>
      </c>
    </row>
    <row r="1224" spans="1:4">
      <c r="A1224" s="34">
        <f t="shared" si="38"/>
        <v>1901.8333333332407</v>
      </c>
      <c r="D1224">
        <f t="shared" si="39"/>
        <v>288.7346942917834</v>
      </c>
    </row>
    <row r="1225" spans="1:4">
      <c r="A1225" s="34">
        <f t="shared" si="38"/>
        <v>1901.916666666574</v>
      </c>
      <c r="D1225">
        <f t="shared" si="39"/>
        <v>288.75760287937896</v>
      </c>
    </row>
    <row r="1226" spans="1:4">
      <c r="A1226" s="34">
        <f t="shared" si="38"/>
        <v>1901.9999999999072</v>
      </c>
      <c r="D1226">
        <f t="shared" si="39"/>
        <v>288.78055132758044</v>
      </c>
    </row>
    <row r="1227" spans="1:4">
      <c r="A1227" s="34">
        <f t="shared" si="38"/>
        <v>1902.0833333332405</v>
      </c>
      <c r="D1227">
        <f t="shared" si="39"/>
        <v>288.80353967091412</v>
      </c>
    </row>
    <row r="1228" spans="1:4">
      <c r="A1228" s="34">
        <f t="shared" si="38"/>
        <v>1902.1666666665737</v>
      </c>
      <c r="D1228">
        <f t="shared" si="39"/>
        <v>288.82656794390624</v>
      </c>
    </row>
    <row r="1229" spans="1:4">
      <c r="A1229" s="34">
        <f t="shared" si="38"/>
        <v>1902.249999999907</v>
      </c>
      <c r="D1229">
        <f t="shared" si="39"/>
        <v>288.84963618108316</v>
      </c>
    </row>
    <row r="1230" spans="1:4">
      <c r="A1230" s="34">
        <f t="shared" si="38"/>
        <v>1902.3333333332403</v>
      </c>
      <c r="D1230">
        <f t="shared" si="39"/>
        <v>288.87274441697127</v>
      </c>
    </row>
    <row r="1231" spans="1:4">
      <c r="A1231" s="34">
        <f t="shared" si="38"/>
        <v>1902.4166666665735</v>
      </c>
      <c r="D1231">
        <f t="shared" si="39"/>
        <v>288.89589268609677</v>
      </c>
    </row>
    <row r="1232" spans="1:4">
      <c r="A1232" s="34">
        <f t="shared" si="38"/>
        <v>1902.4999999999068</v>
      </c>
      <c r="D1232">
        <f t="shared" si="39"/>
        <v>288.91908102298606</v>
      </c>
    </row>
    <row r="1233" spans="1:4">
      <c r="A1233" s="34">
        <f t="shared" si="38"/>
        <v>1902.58333333324</v>
      </c>
      <c r="D1233">
        <f t="shared" si="39"/>
        <v>288.9423094621655</v>
      </c>
    </row>
    <row r="1234" spans="1:4">
      <c r="A1234" s="34">
        <f t="shared" si="38"/>
        <v>1902.6666666665733</v>
      </c>
      <c r="D1234">
        <f t="shared" si="39"/>
        <v>288.96557803816131</v>
      </c>
    </row>
    <row r="1235" spans="1:4">
      <c r="A1235" s="34">
        <f t="shared" si="38"/>
        <v>1902.7499999999065</v>
      </c>
      <c r="D1235">
        <f t="shared" si="39"/>
        <v>288.9888867854998</v>
      </c>
    </row>
    <row r="1236" spans="1:4">
      <c r="A1236" s="34">
        <f t="shared" si="38"/>
        <v>1902.8333333332398</v>
      </c>
      <c r="D1236">
        <f t="shared" si="39"/>
        <v>289.01223573870743</v>
      </c>
    </row>
    <row r="1237" spans="1:4">
      <c r="A1237" s="34">
        <f t="shared" si="38"/>
        <v>1902.9166666665731</v>
      </c>
      <c r="D1237">
        <f t="shared" si="39"/>
        <v>289.03562493231038</v>
      </c>
    </row>
    <row r="1238" spans="1:4">
      <c r="A1238" s="34">
        <f t="shared" si="38"/>
        <v>1902.9999999999063</v>
      </c>
      <c r="D1238">
        <f t="shared" si="39"/>
        <v>289.05905440083501</v>
      </c>
    </row>
    <row r="1239" spans="1:4">
      <c r="A1239" s="34">
        <f t="shared" si="38"/>
        <v>1903.0833333332396</v>
      </c>
      <c r="D1239">
        <f t="shared" si="39"/>
        <v>289.08252417880766</v>
      </c>
    </row>
    <row r="1240" spans="1:4">
      <c r="A1240" s="34">
        <f t="shared" si="38"/>
        <v>1903.1666666665728</v>
      </c>
      <c r="D1240">
        <f t="shared" si="39"/>
        <v>289.10603430075469</v>
      </c>
    </row>
    <row r="1241" spans="1:4">
      <c r="A1241" s="34">
        <f t="shared" si="38"/>
        <v>1903.2499999999061</v>
      </c>
      <c r="D1241">
        <f t="shared" si="39"/>
        <v>289.12958480120227</v>
      </c>
    </row>
    <row r="1242" spans="1:4">
      <c r="A1242" s="34">
        <f t="shared" si="38"/>
        <v>1903.3333333332394</v>
      </c>
      <c r="D1242">
        <f t="shared" si="39"/>
        <v>289.15317571467688</v>
      </c>
    </row>
    <row r="1243" spans="1:4">
      <c r="A1243" s="34">
        <f t="shared" si="38"/>
        <v>1903.4166666665726</v>
      </c>
      <c r="D1243">
        <f t="shared" si="39"/>
        <v>289.1768070757048</v>
      </c>
    </row>
    <row r="1244" spans="1:4">
      <c r="A1244" s="34">
        <f t="shared" si="38"/>
        <v>1903.4999999999059</v>
      </c>
      <c r="D1244">
        <f t="shared" si="39"/>
        <v>289.20047891881228</v>
      </c>
    </row>
    <row r="1245" spans="1:4">
      <c r="A1245" s="34">
        <f t="shared" si="38"/>
        <v>1903.5833333332391</v>
      </c>
      <c r="D1245">
        <f t="shared" si="39"/>
        <v>289.22419127852572</v>
      </c>
    </row>
    <row r="1246" spans="1:4">
      <c r="A1246" s="34">
        <f t="shared" si="38"/>
        <v>1903.6666666665724</v>
      </c>
      <c r="D1246">
        <f t="shared" si="39"/>
        <v>289.24794418937142</v>
      </c>
    </row>
    <row r="1247" spans="1:4">
      <c r="A1247" s="34">
        <f t="shared" si="38"/>
        <v>1903.7499999999056</v>
      </c>
      <c r="D1247">
        <f t="shared" si="39"/>
        <v>289.27173768587562</v>
      </c>
    </row>
    <row r="1248" spans="1:4">
      <c r="A1248" s="34">
        <f t="shared" si="38"/>
        <v>1903.8333333332389</v>
      </c>
      <c r="D1248">
        <f t="shared" si="39"/>
        <v>289.29557180256478</v>
      </c>
    </row>
    <row r="1249" spans="1:4">
      <c r="A1249" s="34">
        <f t="shared" si="38"/>
        <v>1903.9166666665722</v>
      </c>
      <c r="D1249">
        <f t="shared" si="39"/>
        <v>289.31944657396514</v>
      </c>
    </row>
    <row r="1250" spans="1:4">
      <c r="A1250" s="34">
        <f t="shared" si="38"/>
        <v>1903.9999999999054</v>
      </c>
      <c r="D1250">
        <f t="shared" si="39"/>
        <v>289.34336203460299</v>
      </c>
    </row>
    <row r="1251" spans="1:4">
      <c r="A1251" s="34">
        <f t="shared" si="38"/>
        <v>1904.0833333332387</v>
      </c>
      <c r="D1251">
        <f t="shared" si="39"/>
        <v>289.36731821900469</v>
      </c>
    </row>
    <row r="1252" spans="1:4">
      <c r="A1252" s="34">
        <f t="shared" si="38"/>
        <v>1904.1666666665719</v>
      </c>
      <c r="D1252">
        <f t="shared" si="39"/>
        <v>289.39131516169658</v>
      </c>
    </row>
    <row r="1253" spans="1:4">
      <c r="A1253" s="34">
        <f t="shared" si="38"/>
        <v>1904.2499999999052</v>
      </c>
      <c r="D1253">
        <f t="shared" si="39"/>
        <v>289.41535289720491</v>
      </c>
    </row>
    <row r="1254" spans="1:4">
      <c r="A1254" s="34">
        <f t="shared" si="38"/>
        <v>1904.3333333332384</v>
      </c>
      <c r="D1254">
        <f t="shared" si="39"/>
        <v>289.43943146005608</v>
      </c>
    </row>
    <row r="1255" spans="1:4">
      <c r="A1255" s="34">
        <f t="shared" si="38"/>
        <v>1904.4166666665717</v>
      </c>
      <c r="D1255">
        <f t="shared" si="39"/>
        <v>289.4635508847764</v>
      </c>
    </row>
    <row r="1256" spans="1:4">
      <c r="A1256" s="34">
        <f t="shared" si="38"/>
        <v>1904.499999999905</v>
      </c>
      <c r="D1256">
        <f t="shared" si="39"/>
        <v>289.48771120589214</v>
      </c>
    </row>
    <row r="1257" spans="1:4">
      <c r="A1257" s="34">
        <f t="shared" si="38"/>
        <v>1904.5833333332382</v>
      </c>
      <c r="D1257">
        <f t="shared" si="39"/>
        <v>289.51191245792961</v>
      </c>
    </row>
    <row r="1258" spans="1:4">
      <c r="A1258" s="34">
        <f t="shared" si="38"/>
        <v>1904.6666666665715</v>
      </c>
      <c r="D1258">
        <f t="shared" si="39"/>
        <v>289.53615467541522</v>
      </c>
    </row>
    <row r="1259" spans="1:4">
      <c r="A1259" s="34">
        <f t="shared" si="38"/>
        <v>1904.7499999999047</v>
      </c>
      <c r="D1259">
        <f t="shared" si="39"/>
        <v>289.5604378928752</v>
      </c>
    </row>
    <row r="1260" spans="1:4">
      <c r="A1260" s="34">
        <f t="shared" si="38"/>
        <v>1904.833333333238</v>
      </c>
      <c r="D1260">
        <f t="shared" si="39"/>
        <v>289.58476214483591</v>
      </c>
    </row>
    <row r="1261" spans="1:4">
      <c r="A1261" s="34">
        <f t="shared" si="38"/>
        <v>1904.9166666665712</v>
      </c>
      <c r="D1261">
        <f t="shared" si="39"/>
        <v>289.60912746582363</v>
      </c>
    </row>
    <row r="1262" spans="1:4">
      <c r="A1262" s="34">
        <f t="shared" si="38"/>
        <v>1904.9999999999045</v>
      </c>
      <c r="D1262">
        <f t="shared" si="39"/>
        <v>289.63353389036479</v>
      </c>
    </row>
    <row r="1263" spans="1:4">
      <c r="A1263" s="34">
        <f t="shared" si="38"/>
        <v>1905.0833333332378</v>
      </c>
      <c r="D1263">
        <f t="shared" si="39"/>
        <v>289.65798145298555</v>
      </c>
    </row>
    <row r="1264" spans="1:4">
      <c r="A1264" s="34">
        <f t="shared" si="38"/>
        <v>1905.166666666571</v>
      </c>
      <c r="D1264">
        <f t="shared" si="39"/>
        <v>289.68247018821233</v>
      </c>
    </row>
    <row r="1265" spans="1:4">
      <c r="A1265" s="34">
        <f t="shared" si="38"/>
        <v>1905.2499999999043</v>
      </c>
      <c r="D1265">
        <f t="shared" si="39"/>
        <v>289.70700013057149</v>
      </c>
    </row>
    <row r="1266" spans="1:4">
      <c r="A1266" s="34">
        <f t="shared" si="38"/>
        <v>1905.3333333332375</v>
      </c>
      <c r="D1266">
        <f t="shared" si="39"/>
        <v>289.73157131458925</v>
      </c>
    </row>
    <row r="1267" spans="1:4">
      <c r="A1267" s="34">
        <f t="shared" si="38"/>
        <v>1905.4166666665708</v>
      </c>
      <c r="D1267">
        <f t="shared" si="39"/>
        <v>289.75618377479196</v>
      </c>
    </row>
    <row r="1268" spans="1:4">
      <c r="A1268" s="34">
        <f t="shared" si="38"/>
        <v>1905.499999999904</v>
      </c>
      <c r="D1268">
        <f t="shared" si="39"/>
        <v>289.78083754570599</v>
      </c>
    </row>
    <row r="1269" spans="1:4">
      <c r="A1269" s="34">
        <f t="shared" si="38"/>
        <v>1905.5833333332373</v>
      </c>
      <c r="D1269">
        <f t="shared" si="39"/>
        <v>289.80553266185757</v>
      </c>
    </row>
    <row r="1270" spans="1:4">
      <c r="A1270" s="34">
        <f t="shared" si="38"/>
        <v>1905.6666666665706</v>
      </c>
      <c r="D1270">
        <f t="shared" si="39"/>
        <v>289.8302691577731</v>
      </c>
    </row>
    <row r="1271" spans="1:4">
      <c r="A1271" s="34">
        <f t="shared" si="38"/>
        <v>1905.7499999999038</v>
      </c>
      <c r="D1271">
        <f t="shared" si="39"/>
        <v>289.85504706797889</v>
      </c>
    </row>
    <row r="1272" spans="1:4">
      <c r="A1272" s="34">
        <f t="shared" si="38"/>
        <v>1905.8333333332371</v>
      </c>
      <c r="D1272">
        <f t="shared" si="39"/>
        <v>289.87986642700122</v>
      </c>
    </row>
    <row r="1273" spans="1:4">
      <c r="A1273" s="34">
        <f t="shared" si="38"/>
        <v>1905.9166666665703</v>
      </c>
      <c r="D1273">
        <f t="shared" si="39"/>
        <v>289.90472726936639</v>
      </c>
    </row>
    <row r="1274" spans="1:4">
      <c r="A1274" s="34">
        <f t="shared" si="38"/>
        <v>1905.9999999999036</v>
      </c>
      <c r="D1274">
        <f t="shared" si="39"/>
        <v>289.92962962960081</v>
      </c>
    </row>
    <row r="1275" spans="1:4">
      <c r="A1275" s="34">
        <f t="shared" si="38"/>
        <v>1906.0833333332369</v>
      </c>
      <c r="D1275">
        <f t="shared" si="39"/>
        <v>289.95457354223072</v>
      </c>
    </row>
    <row r="1276" spans="1:4">
      <c r="A1276" s="34">
        <f t="shared" si="38"/>
        <v>1906.1666666665701</v>
      </c>
      <c r="D1276">
        <f t="shared" si="39"/>
        <v>289.97955904178252</v>
      </c>
    </row>
    <row r="1277" spans="1:4">
      <c r="A1277" s="34">
        <f t="shared" si="38"/>
        <v>1906.2499999999034</v>
      </c>
      <c r="D1277">
        <f t="shared" si="39"/>
        <v>290.0045861627824</v>
      </c>
    </row>
    <row r="1278" spans="1:4">
      <c r="A1278" s="34">
        <f t="shared" si="38"/>
        <v>1906.3333333332366</v>
      </c>
      <c r="D1278">
        <f t="shared" si="39"/>
        <v>290.02965493975682</v>
      </c>
    </row>
    <row r="1279" spans="1:4">
      <c r="A1279" s="34">
        <f t="shared" si="38"/>
        <v>1906.4166666665699</v>
      </c>
      <c r="D1279">
        <f t="shared" si="39"/>
        <v>290.05476540723203</v>
      </c>
    </row>
    <row r="1280" spans="1:4">
      <c r="A1280" s="34">
        <f t="shared" si="38"/>
        <v>1906.4999999999031</v>
      </c>
      <c r="D1280">
        <f t="shared" si="39"/>
        <v>290.0799175997343</v>
      </c>
    </row>
    <row r="1281" spans="1:4">
      <c r="A1281" s="34">
        <f t="shared" si="38"/>
        <v>1906.5833333332364</v>
      </c>
      <c r="D1281">
        <f t="shared" si="39"/>
        <v>290.10511155179006</v>
      </c>
    </row>
    <row r="1282" spans="1:4">
      <c r="A1282" s="34">
        <f t="shared" si="38"/>
        <v>1906.6666666665697</v>
      </c>
      <c r="D1282">
        <f t="shared" si="39"/>
        <v>290.1303472979256</v>
      </c>
    </row>
    <row r="1283" spans="1:4">
      <c r="A1283" s="34">
        <f t="shared" si="38"/>
        <v>1906.7499999999029</v>
      </c>
      <c r="D1283">
        <f t="shared" si="39"/>
        <v>290.15562487266715</v>
      </c>
    </row>
    <row r="1284" spans="1:4">
      <c r="A1284" s="34">
        <f t="shared" ref="A1284:A1347" si="40">A1283+1/12</f>
        <v>1906.8333333332362</v>
      </c>
      <c r="D1284">
        <f t="shared" ref="D1284:D1347" si="41">K$6*(A1284-A$2)*(A1284-A$2)*(A1284-A$2)+K$7*(A1284-A$2)*(A1284-A$2)+K$9</f>
        <v>290.18094431054112</v>
      </c>
    </row>
    <row r="1285" spans="1:4">
      <c r="A1285" s="34">
        <f t="shared" si="40"/>
        <v>1906.9166666665694</v>
      </c>
      <c r="D1285">
        <f t="shared" si="41"/>
        <v>290.20630564607382</v>
      </c>
    </row>
    <row r="1286" spans="1:4">
      <c r="A1286" s="34">
        <f t="shared" si="40"/>
        <v>1906.9999999999027</v>
      </c>
      <c r="D1286">
        <f t="shared" si="41"/>
        <v>290.23170891379158</v>
      </c>
    </row>
    <row r="1287" spans="1:4">
      <c r="A1287" s="34">
        <f t="shared" si="40"/>
        <v>1907.0833333332359</v>
      </c>
      <c r="D1287">
        <f t="shared" si="41"/>
        <v>290.25715414822065</v>
      </c>
    </row>
    <row r="1288" spans="1:4">
      <c r="A1288" s="34">
        <f t="shared" si="40"/>
        <v>1907.1666666665692</v>
      </c>
      <c r="D1288">
        <f t="shared" si="41"/>
        <v>290.28264138388738</v>
      </c>
    </row>
    <row r="1289" spans="1:4">
      <c r="A1289" s="34">
        <f t="shared" si="40"/>
        <v>1907.2499999999025</v>
      </c>
      <c r="D1289">
        <f t="shared" si="41"/>
        <v>290.30817065531812</v>
      </c>
    </row>
    <row r="1290" spans="1:4">
      <c r="A1290" s="34">
        <f t="shared" si="40"/>
        <v>1907.3333333332357</v>
      </c>
      <c r="D1290">
        <f t="shared" si="41"/>
        <v>290.33374199703923</v>
      </c>
    </row>
    <row r="1291" spans="1:4">
      <c r="A1291" s="34">
        <f t="shared" si="40"/>
        <v>1907.416666666569</v>
      </c>
      <c r="D1291">
        <f t="shared" si="41"/>
        <v>290.35935544357693</v>
      </c>
    </row>
    <row r="1292" spans="1:4">
      <c r="A1292" s="34">
        <f t="shared" si="40"/>
        <v>1907.4999999999022</v>
      </c>
      <c r="D1292">
        <f t="shared" si="41"/>
        <v>290.38501102945759</v>
      </c>
    </row>
    <row r="1293" spans="1:4">
      <c r="A1293" s="34">
        <f t="shared" si="40"/>
        <v>1907.5833333332355</v>
      </c>
      <c r="D1293">
        <f t="shared" si="41"/>
        <v>290.41070878920749</v>
      </c>
    </row>
    <row r="1294" spans="1:4">
      <c r="A1294" s="34">
        <f t="shared" si="40"/>
        <v>1907.6666666665687</v>
      </c>
      <c r="D1294">
        <f t="shared" si="41"/>
        <v>290.43644875735299</v>
      </c>
    </row>
    <row r="1295" spans="1:4">
      <c r="A1295" s="34">
        <f t="shared" si="40"/>
        <v>1907.749999999902</v>
      </c>
      <c r="D1295">
        <f t="shared" si="41"/>
        <v>290.46223096842044</v>
      </c>
    </row>
    <row r="1296" spans="1:4">
      <c r="A1296" s="34">
        <f t="shared" si="40"/>
        <v>1907.8333333332353</v>
      </c>
      <c r="D1296">
        <f t="shared" si="41"/>
        <v>290.48805545693614</v>
      </c>
    </row>
    <row r="1297" spans="1:4">
      <c r="A1297" s="34">
        <f t="shared" si="40"/>
        <v>1907.9166666665685</v>
      </c>
      <c r="D1297">
        <f t="shared" si="41"/>
        <v>290.51392225742632</v>
      </c>
    </row>
    <row r="1298" spans="1:4">
      <c r="A1298" s="34">
        <f t="shared" si="40"/>
        <v>1907.9999999999018</v>
      </c>
      <c r="D1298">
        <f t="shared" si="41"/>
        <v>290.53983140441744</v>
      </c>
    </row>
    <row r="1299" spans="1:4">
      <c r="A1299" s="34">
        <f t="shared" si="40"/>
        <v>1908.083333333235</v>
      </c>
      <c r="D1299">
        <f t="shared" si="41"/>
        <v>290.5657829324357</v>
      </c>
    </row>
    <row r="1300" spans="1:4">
      <c r="A1300" s="34">
        <f t="shared" si="40"/>
        <v>1908.1666666665683</v>
      </c>
      <c r="D1300">
        <f t="shared" si="41"/>
        <v>290.59177687600749</v>
      </c>
    </row>
    <row r="1301" spans="1:4">
      <c r="A1301" s="34">
        <f t="shared" si="40"/>
        <v>1908.2499999999015</v>
      </c>
      <c r="D1301">
        <f t="shared" si="41"/>
        <v>290.61781326965911</v>
      </c>
    </row>
    <row r="1302" spans="1:4">
      <c r="A1302" s="34">
        <f t="shared" si="40"/>
        <v>1908.3333333332348</v>
      </c>
      <c r="D1302">
        <f t="shared" si="41"/>
        <v>290.64389214791686</v>
      </c>
    </row>
    <row r="1303" spans="1:4">
      <c r="A1303" s="34">
        <f t="shared" si="40"/>
        <v>1908.4166666665681</v>
      </c>
      <c r="D1303">
        <f t="shared" si="41"/>
        <v>290.67001354530714</v>
      </c>
    </row>
    <row r="1304" spans="1:4">
      <c r="A1304" s="34">
        <f t="shared" si="40"/>
        <v>1908.4999999999013</v>
      </c>
      <c r="D1304">
        <f t="shared" si="41"/>
        <v>290.69617749635614</v>
      </c>
    </row>
    <row r="1305" spans="1:4">
      <c r="A1305" s="34">
        <f t="shared" si="40"/>
        <v>1908.5833333332346</v>
      </c>
      <c r="D1305">
        <f t="shared" si="41"/>
        <v>290.72238403559032</v>
      </c>
    </row>
    <row r="1306" spans="1:4">
      <c r="A1306" s="34">
        <f t="shared" si="40"/>
        <v>1908.6666666665678</v>
      </c>
      <c r="D1306">
        <f t="shared" si="41"/>
        <v>290.74863319753587</v>
      </c>
    </row>
    <row r="1307" spans="1:4">
      <c r="A1307" s="34">
        <f t="shared" si="40"/>
        <v>1908.7499999999011</v>
      </c>
      <c r="D1307">
        <f t="shared" si="41"/>
        <v>290.77492501671918</v>
      </c>
    </row>
    <row r="1308" spans="1:4">
      <c r="A1308" s="34">
        <f t="shared" si="40"/>
        <v>1908.8333333332343</v>
      </c>
      <c r="D1308">
        <f t="shared" si="41"/>
        <v>290.80125952766656</v>
      </c>
    </row>
    <row r="1309" spans="1:4">
      <c r="A1309" s="34">
        <f t="shared" si="40"/>
        <v>1908.9166666665676</v>
      </c>
      <c r="D1309">
        <f t="shared" si="41"/>
        <v>290.82763676490436</v>
      </c>
    </row>
    <row r="1310" spans="1:4">
      <c r="A1310" s="34">
        <f t="shared" si="40"/>
        <v>1908.9999999999009</v>
      </c>
      <c r="D1310">
        <f t="shared" si="41"/>
        <v>290.85405676295886</v>
      </c>
    </row>
    <row r="1311" spans="1:4">
      <c r="A1311" s="34">
        <f t="shared" si="40"/>
        <v>1909.0833333332341</v>
      </c>
      <c r="D1311">
        <f t="shared" si="41"/>
        <v>290.88051955635638</v>
      </c>
    </row>
    <row r="1312" spans="1:4">
      <c r="A1312" s="34">
        <f t="shared" si="40"/>
        <v>1909.1666666665674</v>
      </c>
      <c r="D1312">
        <f t="shared" si="41"/>
        <v>290.90702517962319</v>
      </c>
    </row>
    <row r="1313" spans="1:4">
      <c r="A1313" s="34">
        <f t="shared" si="40"/>
        <v>1909.2499999999006</v>
      </c>
      <c r="D1313">
        <f t="shared" si="41"/>
        <v>290.93357366728571</v>
      </c>
    </row>
    <row r="1314" spans="1:4">
      <c r="A1314" s="34">
        <f t="shared" si="40"/>
        <v>1909.3333333332339</v>
      </c>
      <c r="D1314">
        <f t="shared" si="41"/>
        <v>290.96016505387024</v>
      </c>
    </row>
    <row r="1315" spans="1:4">
      <c r="A1315" s="34">
        <f t="shared" si="40"/>
        <v>1909.4166666665672</v>
      </c>
      <c r="D1315">
        <f t="shared" si="41"/>
        <v>290.98679937390307</v>
      </c>
    </row>
    <row r="1316" spans="1:4">
      <c r="A1316" s="34">
        <f t="shared" si="40"/>
        <v>1909.4999999999004</v>
      </c>
      <c r="D1316">
        <f t="shared" si="41"/>
        <v>291.01347666191054</v>
      </c>
    </row>
    <row r="1317" spans="1:4">
      <c r="A1317" s="34">
        <f t="shared" si="40"/>
        <v>1909.5833333332337</v>
      </c>
      <c r="D1317">
        <f t="shared" si="41"/>
        <v>291.04019695241891</v>
      </c>
    </row>
    <row r="1318" spans="1:4">
      <c r="A1318" s="34">
        <f t="shared" si="40"/>
        <v>1909.6666666665669</v>
      </c>
      <c r="D1318">
        <f t="shared" si="41"/>
        <v>291.06696027995457</v>
      </c>
    </row>
    <row r="1319" spans="1:4">
      <c r="A1319" s="34">
        <f t="shared" si="40"/>
        <v>1909.7499999999002</v>
      </c>
      <c r="D1319">
        <f t="shared" si="41"/>
        <v>291.09376667904382</v>
      </c>
    </row>
    <row r="1320" spans="1:4">
      <c r="A1320" s="34">
        <f t="shared" si="40"/>
        <v>1909.8333333332334</v>
      </c>
      <c r="D1320">
        <f t="shared" si="41"/>
        <v>291.12061618421296</v>
      </c>
    </row>
    <row r="1321" spans="1:4">
      <c r="A1321" s="34">
        <f t="shared" si="40"/>
        <v>1909.9166666665667</v>
      </c>
      <c r="D1321">
        <f t="shared" si="41"/>
        <v>291.14750882998834</v>
      </c>
    </row>
    <row r="1322" spans="1:4">
      <c r="A1322" s="34">
        <f t="shared" si="40"/>
        <v>1909.9999999999</v>
      </c>
      <c r="D1322">
        <f t="shared" si="41"/>
        <v>291.17444465089625</v>
      </c>
    </row>
    <row r="1323" spans="1:4">
      <c r="A1323" s="34">
        <f t="shared" si="40"/>
        <v>1910.0833333332332</v>
      </c>
      <c r="D1323">
        <f t="shared" si="41"/>
        <v>291.20142368146304</v>
      </c>
    </row>
    <row r="1324" spans="1:4">
      <c r="A1324" s="34">
        <f t="shared" si="40"/>
        <v>1910.1666666665665</v>
      </c>
      <c r="D1324">
        <f t="shared" si="41"/>
        <v>291.22844595621501</v>
      </c>
    </row>
    <row r="1325" spans="1:4">
      <c r="A1325" s="34">
        <f t="shared" si="40"/>
        <v>1910.2499999998997</v>
      </c>
      <c r="D1325">
        <f t="shared" si="41"/>
        <v>291.25551150967846</v>
      </c>
    </row>
    <row r="1326" spans="1:4">
      <c r="A1326" s="34">
        <f t="shared" si="40"/>
        <v>1910.333333333233</v>
      </c>
      <c r="D1326">
        <f t="shared" si="41"/>
        <v>291.28262037637973</v>
      </c>
    </row>
    <row r="1327" spans="1:4">
      <c r="A1327" s="34">
        <f t="shared" si="40"/>
        <v>1910.4166666665662</v>
      </c>
      <c r="D1327">
        <f t="shared" si="41"/>
        <v>291.30977259084517</v>
      </c>
    </row>
    <row r="1328" spans="1:4">
      <c r="A1328" s="34">
        <f t="shared" si="40"/>
        <v>1910.4999999998995</v>
      </c>
      <c r="D1328">
        <f t="shared" si="41"/>
        <v>291.33696818760109</v>
      </c>
    </row>
    <row r="1329" spans="1:4">
      <c r="A1329" s="34">
        <f t="shared" si="40"/>
        <v>1910.5833333332328</v>
      </c>
      <c r="D1329">
        <f t="shared" si="41"/>
        <v>291.36420720117377</v>
      </c>
    </row>
    <row r="1330" spans="1:4">
      <c r="A1330" s="34">
        <f t="shared" si="40"/>
        <v>1910.666666666566</v>
      </c>
      <c r="D1330">
        <f t="shared" si="41"/>
        <v>291.39148966608951</v>
      </c>
    </row>
    <row r="1331" spans="1:4">
      <c r="A1331" s="34">
        <f t="shared" si="40"/>
        <v>1910.7499999998993</v>
      </c>
      <c r="D1331">
        <f t="shared" si="41"/>
        <v>291.41881561687472</v>
      </c>
    </row>
    <row r="1332" spans="1:4">
      <c r="A1332" s="34">
        <f t="shared" si="40"/>
        <v>1910.8333333332325</v>
      </c>
      <c r="D1332">
        <f t="shared" si="41"/>
        <v>291.4461850880557</v>
      </c>
    </row>
    <row r="1333" spans="1:4">
      <c r="A1333" s="34">
        <f t="shared" si="40"/>
        <v>1910.9166666665658</v>
      </c>
      <c r="D1333">
        <f t="shared" si="41"/>
        <v>291.47359811415868</v>
      </c>
    </row>
    <row r="1334" spans="1:4">
      <c r="A1334" s="34">
        <f t="shared" si="40"/>
        <v>1910.999999999899</v>
      </c>
      <c r="D1334">
        <f t="shared" si="41"/>
        <v>291.50105472971006</v>
      </c>
    </row>
    <row r="1335" spans="1:4">
      <c r="A1335" s="34">
        <f t="shared" si="40"/>
        <v>1911.0833333332323</v>
      </c>
      <c r="D1335">
        <f t="shared" si="41"/>
        <v>291.52855496923615</v>
      </c>
    </row>
    <row r="1336" spans="1:4">
      <c r="A1336" s="34">
        <f t="shared" si="40"/>
        <v>1911.1666666665656</v>
      </c>
      <c r="D1336">
        <f t="shared" si="41"/>
        <v>291.55609886726324</v>
      </c>
    </row>
    <row r="1337" spans="1:4">
      <c r="A1337" s="34">
        <f t="shared" si="40"/>
        <v>1911.2499999998988</v>
      </c>
      <c r="D1337">
        <f t="shared" si="41"/>
        <v>291.58368645831769</v>
      </c>
    </row>
    <row r="1338" spans="1:4">
      <c r="A1338" s="34">
        <f t="shared" si="40"/>
        <v>1911.3333333332321</v>
      </c>
      <c r="D1338">
        <f t="shared" si="41"/>
        <v>291.61131777692583</v>
      </c>
    </row>
    <row r="1339" spans="1:4">
      <c r="A1339" s="34">
        <f t="shared" si="40"/>
        <v>1911.4166666665653</v>
      </c>
      <c r="D1339">
        <f t="shared" si="41"/>
        <v>291.63899285761391</v>
      </c>
    </row>
    <row r="1340" spans="1:4">
      <c r="A1340" s="34">
        <f t="shared" si="40"/>
        <v>1911.4999999998986</v>
      </c>
      <c r="D1340">
        <f t="shared" si="41"/>
        <v>291.66671173490829</v>
      </c>
    </row>
    <row r="1341" spans="1:4">
      <c r="A1341" s="34">
        <f t="shared" si="40"/>
        <v>1911.5833333332318</v>
      </c>
      <c r="D1341">
        <f t="shared" si="41"/>
        <v>291.69447444333525</v>
      </c>
    </row>
    <row r="1342" spans="1:4">
      <c r="A1342" s="34">
        <f t="shared" si="40"/>
        <v>1911.6666666665651</v>
      </c>
      <c r="D1342">
        <f t="shared" si="41"/>
        <v>291.72228101742121</v>
      </c>
    </row>
    <row r="1343" spans="1:4">
      <c r="A1343" s="34">
        <f t="shared" si="40"/>
        <v>1911.7499999998984</v>
      </c>
      <c r="D1343">
        <f t="shared" si="41"/>
        <v>291.7501314916924</v>
      </c>
    </row>
    <row r="1344" spans="1:4">
      <c r="A1344" s="34">
        <f t="shared" si="40"/>
        <v>1911.8333333332316</v>
      </c>
      <c r="D1344">
        <f t="shared" si="41"/>
        <v>291.77802590067517</v>
      </c>
    </row>
    <row r="1345" spans="1:4">
      <c r="A1345" s="34">
        <f t="shared" si="40"/>
        <v>1911.9166666665649</v>
      </c>
      <c r="D1345">
        <f t="shared" si="41"/>
        <v>291.80596427889589</v>
      </c>
    </row>
    <row r="1346" spans="1:4">
      <c r="A1346" s="34">
        <f t="shared" si="40"/>
        <v>1911.9999999998981</v>
      </c>
      <c r="D1346">
        <f t="shared" si="41"/>
        <v>291.83394666088077</v>
      </c>
    </row>
    <row r="1347" spans="1:4">
      <c r="A1347" s="34">
        <f t="shared" si="40"/>
        <v>1912.0833333332314</v>
      </c>
      <c r="D1347">
        <f t="shared" si="41"/>
        <v>291.86197308115618</v>
      </c>
    </row>
    <row r="1348" spans="1:4">
      <c r="A1348" s="34">
        <f t="shared" ref="A1348:A1411" si="42">A1347+1/12</f>
        <v>1912.1666666665647</v>
      </c>
      <c r="D1348">
        <f t="shared" ref="D1348:D1411" si="43">K$6*(A1348-A$2)*(A1348-A$2)*(A1348-A$2)+K$7*(A1348-A$2)*(A1348-A$2)+K$9</f>
        <v>291.89004357424847</v>
      </c>
    </row>
    <row r="1349" spans="1:4">
      <c r="A1349" s="34">
        <f t="shared" si="42"/>
        <v>1912.2499999998979</v>
      </c>
      <c r="D1349">
        <f t="shared" si="43"/>
        <v>291.91815817468392</v>
      </c>
    </row>
    <row r="1350" spans="1:4">
      <c r="A1350" s="34">
        <f t="shared" si="42"/>
        <v>1912.3333333332312</v>
      </c>
      <c r="D1350">
        <f t="shared" si="43"/>
        <v>291.94631691698885</v>
      </c>
    </row>
    <row r="1351" spans="1:4">
      <c r="A1351" s="34">
        <f t="shared" si="42"/>
        <v>1912.4166666665644</v>
      </c>
      <c r="D1351">
        <f t="shared" si="43"/>
        <v>291.97451983568965</v>
      </c>
    </row>
    <row r="1352" spans="1:4">
      <c r="A1352" s="34">
        <f t="shared" si="42"/>
        <v>1912.4999999998977</v>
      </c>
      <c r="D1352">
        <f t="shared" si="43"/>
        <v>292.00276696531256</v>
      </c>
    </row>
    <row r="1353" spans="1:4">
      <c r="A1353" s="34">
        <f t="shared" si="42"/>
        <v>1912.5833333332309</v>
      </c>
      <c r="D1353">
        <f t="shared" si="43"/>
        <v>292.03105834038388</v>
      </c>
    </row>
    <row r="1354" spans="1:4">
      <c r="A1354" s="34">
        <f t="shared" si="42"/>
        <v>1912.6666666665642</v>
      </c>
      <c r="D1354">
        <f t="shared" si="43"/>
        <v>292.05939399543001</v>
      </c>
    </row>
    <row r="1355" spans="1:4">
      <c r="A1355" s="34">
        <f t="shared" si="42"/>
        <v>1912.7499999998975</v>
      </c>
      <c r="D1355">
        <f t="shared" si="43"/>
        <v>292.08777396497726</v>
      </c>
    </row>
    <row r="1356" spans="1:4">
      <c r="A1356" s="34">
        <f t="shared" si="42"/>
        <v>1912.8333333332307</v>
      </c>
      <c r="D1356">
        <f t="shared" si="43"/>
        <v>292.11619828355191</v>
      </c>
    </row>
    <row r="1357" spans="1:4">
      <c r="A1357" s="34">
        <f t="shared" si="42"/>
        <v>1912.916666666564</v>
      </c>
      <c r="D1357">
        <f t="shared" si="43"/>
        <v>292.14466698568026</v>
      </c>
    </row>
    <row r="1358" spans="1:4">
      <c r="A1358" s="34">
        <f t="shared" si="42"/>
        <v>1912.9999999998972</v>
      </c>
      <c r="D1358">
        <f t="shared" si="43"/>
        <v>292.17318010588872</v>
      </c>
    </row>
    <row r="1359" spans="1:4">
      <c r="A1359" s="34">
        <f t="shared" si="42"/>
        <v>1913.0833333332305</v>
      </c>
      <c r="D1359">
        <f t="shared" si="43"/>
        <v>292.20173767870352</v>
      </c>
    </row>
    <row r="1360" spans="1:4">
      <c r="A1360" s="34">
        <f t="shared" si="42"/>
        <v>1913.1666666665637</v>
      </c>
      <c r="D1360">
        <f t="shared" si="43"/>
        <v>292.23033973865103</v>
      </c>
    </row>
    <row r="1361" spans="1:4">
      <c r="A1361" s="34">
        <f t="shared" si="42"/>
        <v>1913.249999999897</v>
      </c>
      <c r="D1361">
        <f t="shared" si="43"/>
        <v>292.25898632025752</v>
      </c>
    </row>
    <row r="1362" spans="1:4">
      <c r="A1362" s="34">
        <f t="shared" si="42"/>
        <v>1913.3333333332303</v>
      </c>
      <c r="D1362">
        <f t="shared" si="43"/>
        <v>292.28767745804936</v>
      </c>
    </row>
    <row r="1363" spans="1:4">
      <c r="A1363" s="34">
        <f t="shared" si="42"/>
        <v>1913.4166666665635</v>
      </c>
      <c r="D1363">
        <f t="shared" si="43"/>
        <v>292.31641318655284</v>
      </c>
    </row>
    <row r="1364" spans="1:4">
      <c r="A1364" s="34">
        <f t="shared" si="42"/>
        <v>1913.4999999998968</v>
      </c>
      <c r="D1364">
        <f t="shared" si="43"/>
        <v>292.3451935402943</v>
      </c>
    </row>
    <row r="1365" spans="1:4">
      <c r="A1365" s="34">
        <f t="shared" si="42"/>
        <v>1913.58333333323</v>
      </c>
      <c r="D1365">
        <f t="shared" si="43"/>
        <v>292.37401855380006</v>
      </c>
    </row>
    <row r="1366" spans="1:4">
      <c r="A1366" s="34">
        <f t="shared" si="42"/>
        <v>1913.6666666665633</v>
      </c>
      <c r="D1366">
        <f t="shared" si="43"/>
        <v>292.40288826159644</v>
      </c>
    </row>
    <row r="1367" spans="1:4">
      <c r="A1367" s="34">
        <f t="shared" si="42"/>
        <v>1913.7499999998965</v>
      </c>
      <c r="D1367">
        <f t="shared" si="43"/>
        <v>292.43180269820971</v>
      </c>
    </row>
    <row r="1368" spans="1:4">
      <c r="A1368" s="34">
        <f t="shared" si="42"/>
        <v>1913.8333333332298</v>
      </c>
      <c r="D1368">
        <f t="shared" si="43"/>
        <v>292.46076189816625</v>
      </c>
    </row>
    <row r="1369" spans="1:4">
      <c r="A1369" s="34">
        <f t="shared" si="42"/>
        <v>1913.9166666665631</v>
      </c>
      <c r="D1369">
        <f t="shared" si="43"/>
        <v>292.48976589599238</v>
      </c>
    </row>
    <row r="1370" spans="1:4">
      <c r="A1370" s="34">
        <f t="shared" si="42"/>
        <v>1913.9999999998963</v>
      </c>
      <c r="D1370">
        <f t="shared" si="43"/>
        <v>292.51881472621437</v>
      </c>
    </row>
    <row r="1371" spans="1:4">
      <c r="A1371" s="34">
        <f t="shared" si="42"/>
        <v>1914.0833333332296</v>
      </c>
      <c r="D1371">
        <f t="shared" si="43"/>
        <v>292.54790842335859</v>
      </c>
    </row>
    <row r="1372" spans="1:4">
      <c r="A1372" s="34">
        <f t="shared" si="42"/>
        <v>1914.1666666665628</v>
      </c>
      <c r="D1372">
        <f t="shared" si="43"/>
        <v>292.57704702195133</v>
      </c>
    </row>
    <row r="1373" spans="1:4">
      <c r="A1373" s="34">
        <f t="shared" si="42"/>
        <v>1914.2499999998961</v>
      </c>
      <c r="D1373">
        <f t="shared" si="43"/>
        <v>292.60623055651894</v>
      </c>
    </row>
    <row r="1374" spans="1:4">
      <c r="A1374" s="34">
        <f t="shared" si="42"/>
        <v>1914.3333333332293</v>
      </c>
      <c r="D1374">
        <f t="shared" si="43"/>
        <v>292.63545906158765</v>
      </c>
    </row>
    <row r="1375" spans="1:4">
      <c r="A1375" s="34">
        <f t="shared" si="42"/>
        <v>1914.4166666665626</v>
      </c>
      <c r="D1375">
        <f t="shared" si="43"/>
        <v>292.66473257168394</v>
      </c>
    </row>
    <row r="1376" spans="1:4">
      <c r="A1376" s="34">
        <f t="shared" si="42"/>
        <v>1914.4999999998959</v>
      </c>
      <c r="D1376">
        <f t="shared" si="43"/>
        <v>292.69405112133398</v>
      </c>
    </row>
    <row r="1377" spans="1:4">
      <c r="A1377" s="34">
        <f t="shared" si="42"/>
        <v>1914.5833333332291</v>
      </c>
      <c r="D1377">
        <f t="shared" si="43"/>
        <v>292.72341474506419</v>
      </c>
    </row>
    <row r="1378" spans="1:4">
      <c r="A1378" s="34">
        <f t="shared" si="42"/>
        <v>1914.6666666665624</v>
      </c>
      <c r="D1378">
        <f t="shared" si="43"/>
        <v>292.7528234774008</v>
      </c>
    </row>
    <row r="1379" spans="1:4">
      <c r="A1379" s="34">
        <f t="shared" si="42"/>
        <v>1914.7499999998956</v>
      </c>
      <c r="D1379">
        <f t="shared" si="43"/>
        <v>292.78227735287021</v>
      </c>
    </row>
    <row r="1380" spans="1:4">
      <c r="A1380" s="34">
        <f t="shared" si="42"/>
        <v>1914.8333333332289</v>
      </c>
      <c r="D1380">
        <f t="shared" si="43"/>
        <v>292.81177640599867</v>
      </c>
    </row>
    <row r="1381" spans="1:4">
      <c r="A1381" s="34">
        <f t="shared" si="42"/>
        <v>1914.9166666665622</v>
      </c>
      <c r="D1381">
        <f t="shared" si="43"/>
        <v>292.84132067131259</v>
      </c>
    </row>
    <row r="1382" spans="1:4">
      <c r="A1382" s="34">
        <f t="shared" si="42"/>
        <v>1914.9999999998954</v>
      </c>
      <c r="D1382">
        <f t="shared" si="43"/>
        <v>292.8709101833382</v>
      </c>
    </row>
    <row r="1383" spans="1:4">
      <c r="A1383" s="34">
        <f t="shared" si="42"/>
        <v>1915.0833333332287</v>
      </c>
      <c r="D1383">
        <f t="shared" si="43"/>
        <v>292.90054497660185</v>
      </c>
    </row>
    <row r="1384" spans="1:4">
      <c r="A1384" s="34">
        <f t="shared" si="42"/>
        <v>1915.1666666665619</v>
      </c>
      <c r="D1384">
        <f t="shared" si="43"/>
        <v>292.9302250856299</v>
      </c>
    </row>
    <row r="1385" spans="1:4">
      <c r="A1385" s="34">
        <f t="shared" si="42"/>
        <v>1915.2499999998952</v>
      </c>
      <c r="D1385">
        <f t="shared" si="43"/>
        <v>292.95995054494858</v>
      </c>
    </row>
    <row r="1386" spans="1:4">
      <c r="A1386" s="34">
        <f t="shared" si="42"/>
        <v>1915.3333333332284</v>
      </c>
      <c r="D1386">
        <f t="shared" si="43"/>
        <v>292.98972138908431</v>
      </c>
    </row>
    <row r="1387" spans="1:4">
      <c r="A1387" s="34">
        <f t="shared" si="42"/>
        <v>1915.4166666665617</v>
      </c>
      <c r="D1387">
        <f t="shared" si="43"/>
        <v>293.01953765256337</v>
      </c>
    </row>
    <row r="1388" spans="1:4">
      <c r="A1388" s="34">
        <f t="shared" si="42"/>
        <v>1915.499999999895</v>
      </c>
      <c r="D1388">
        <f t="shared" si="43"/>
        <v>293.04939936991207</v>
      </c>
    </row>
    <row r="1389" spans="1:4">
      <c r="A1389" s="34">
        <f t="shared" si="42"/>
        <v>1915.5833333332282</v>
      </c>
      <c r="D1389">
        <f t="shared" si="43"/>
        <v>293.07930657565669</v>
      </c>
    </row>
    <row r="1390" spans="1:4">
      <c r="A1390" s="34">
        <f t="shared" si="42"/>
        <v>1915.6666666665615</v>
      </c>
      <c r="D1390">
        <f t="shared" si="43"/>
        <v>293.10925930432364</v>
      </c>
    </row>
    <row r="1391" spans="1:4">
      <c r="A1391" s="34">
        <f t="shared" si="42"/>
        <v>1915.7499999998947</v>
      </c>
      <c r="D1391">
        <f t="shared" si="43"/>
        <v>293.13925759043917</v>
      </c>
    </row>
    <row r="1392" spans="1:4">
      <c r="A1392" s="34">
        <f t="shared" si="42"/>
        <v>1915.833333333228</v>
      </c>
      <c r="D1392">
        <f t="shared" si="43"/>
        <v>293.16930146852962</v>
      </c>
    </row>
    <row r="1393" spans="1:4">
      <c r="A1393" s="34">
        <f t="shared" si="42"/>
        <v>1915.9166666665612</v>
      </c>
      <c r="D1393">
        <f t="shared" si="43"/>
        <v>293.1993909731213</v>
      </c>
    </row>
    <row r="1394" spans="1:4">
      <c r="A1394" s="34">
        <f t="shared" si="42"/>
        <v>1915.9999999998945</v>
      </c>
      <c r="D1394">
        <f t="shared" si="43"/>
        <v>293.2295261387406</v>
      </c>
    </row>
    <row r="1395" spans="1:4">
      <c r="A1395" s="34">
        <f t="shared" si="42"/>
        <v>1916.0833333332278</v>
      </c>
      <c r="D1395">
        <f t="shared" si="43"/>
        <v>293.2597069999137</v>
      </c>
    </row>
    <row r="1396" spans="1:4">
      <c r="A1396" s="34">
        <f t="shared" si="42"/>
        <v>1916.166666666561</v>
      </c>
      <c r="D1396">
        <f t="shared" si="43"/>
        <v>293.28993359116708</v>
      </c>
    </row>
    <row r="1397" spans="1:4">
      <c r="A1397" s="34">
        <f t="shared" si="42"/>
        <v>1916.2499999998943</v>
      </c>
      <c r="D1397">
        <f t="shared" si="43"/>
        <v>293.32020594702692</v>
      </c>
    </row>
    <row r="1398" spans="1:4">
      <c r="A1398" s="34">
        <f t="shared" si="42"/>
        <v>1916.3333333332275</v>
      </c>
      <c r="D1398">
        <f t="shared" si="43"/>
        <v>293.35052410201968</v>
      </c>
    </row>
    <row r="1399" spans="1:4">
      <c r="A1399" s="34">
        <f t="shared" si="42"/>
        <v>1916.4166666665608</v>
      </c>
      <c r="D1399">
        <f t="shared" si="43"/>
        <v>293.38088809067153</v>
      </c>
    </row>
    <row r="1400" spans="1:4">
      <c r="A1400" s="34">
        <f t="shared" si="42"/>
        <v>1916.499999999894</v>
      </c>
      <c r="D1400">
        <f t="shared" si="43"/>
        <v>293.4112979475089</v>
      </c>
    </row>
    <row r="1401" spans="1:4">
      <c r="A1401" s="34">
        <f t="shared" si="42"/>
        <v>1916.5833333332273</v>
      </c>
      <c r="D1401">
        <f t="shared" si="43"/>
        <v>293.44175370705801</v>
      </c>
    </row>
    <row r="1402" spans="1:4">
      <c r="A1402" s="34">
        <f t="shared" si="42"/>
        <v>1916.6666666665606</v>
      </c>
      <c r="D1402">
        <f t="shared" si="43"/>
        <v>293.47225540384528</v>
      </c>
    </row>
    <row r="1403" spans="1:4">
      <c r="A1403" s="34">
        <f t="shared" si="42"/>
        <v>1916.7499999998938</v>
      </c>
      <c r="D1403">
        <f t="shared" si="43"/>
        <v>293.502803072397</v>
      </c>
    </row>
    <row r="1404" spans="1:4">
      <c r="A1404" s="34">
        <f t="shared" si="42"/>
        <v>1916.8333333332271</v>
      </c>
      <c r="D1404">
        <f t="shared" si="43"/>
        <v>293.53339674723946</v>
      </c>
    </row>
    <row r="1405" spans="1:4">
      <c r="A1405" s="34">
        <f t="shared" si="42"/>
        <v>1916.9166666665603</v>
      </c>
      <c r="D1405">
        <f t="shared" si="43"/>
        <v>293.56403646289903</v>
      </c>
    </row>
    <row r="1406" spans="1:4">
      <c r="A1406" s="34">
        <f t="shared" si="42"/>
        <v>1916.9999999998936</v>
      </c>
      <c r="D1406">
        <f t="shared" si="43"/>
        <v>293.59472225390198</v>
      </c>
    </row>
    <row r="1407" spans="1:4">
      <c r="A1407" s="34">
        <f t="shared" si="42"/>
        <v>1917.0833333332268</v>
      </c>
      <c r="D1407">
        <f t="shared" si="43"/>
        <v>293.62545415477462</v>
      </c>
    </row>
    <row r="1408" spans="1:4">
      <c r="A1408" s="34">
        <f t="shared" si="42"/>
        <v>1917.1666666665601</v>
      </c>
      <c r="D1408">
        <f t="shared" si="43"/>
        <v>293.65623220004335</v>
      </c>
    </row>
    <row r="1409" spans="1:4">
      <c r="A1409" s="34">
        <f t="shared" si="42"/>
        <v>1917.2499999998934</v>
      </c>
      <c r="D1409">
        <f t="shared" si="43"/>
        <v>293.68705642423441</v>
      </c>
    </row>
    <row r="1410" spans="1:4">
      <c r="A1410" s="34">
        <f t="shared" si="42"/>
        <v>1917.3333333332266</v>
      </c>
      <c r="D1410">
        <f t="shared" si="43"/>
        <v>293.71792686187416</v>
      </c>
    </row>
    <row r="1411" spans="1:4">
      <c r="A1411" s="34">
        <f t="shared" si="42"/>
        <v>1917.4166666665599</v>
      </c>
      <c r="D1411">
        <f t="shared" si="43"/>
        <v>293.74884354748889</v>
      </c>
    </row>
    <row r="1412" spans="1:4">
      <c r="A1412" s="34">
        <f t="shared" ref="A1412:A1475" si="44">A1411+1/12</f>
        <v>1917.4999999998931</v>
      </c>
      <c r="D1412">
        <f t="shared" ref="D1412:D1475" si="45">K$6*(A1412-A$2)*(A1412-A$2)*(A1412-A$2)+K$7*(A1412-A$2)*(A1412-A$2)+K$9</f>
        <v>293.77980651560495</v>
      </c>
    </row>
    <row r="1413" spans="1:4">
      <c r="A1413" s="34">
        <f t="shared" si="44"/>
        <v>1917.5833333332264</v>
      </c>
      <c r="D1413">
        <f t="shared" si="45"/>
        <v>293.81081580074863</v>
      </c>
    </row>
    <row r="1414" spans="1:4">
      <c r="A1414" s="34">
        <f t="shared" si="44"/>
        <v>1917.6666666665596</v>
      </c>
      <c r="D1414">
        <f t="shared" si="45"/>
        <v>293.84187143744629</v>
      </c>
    </row>
    <row r="1415" spans="1:4">
      <c r="A1415" s="34">
        <f t="shared" si="44"/>
        <v>1917.7499999998929</v>
      </c>
      <c r="D1415">
        <f t="shared" si="45"/>
        <v>293.87297346022422</v>
      </c>
    </row>
    <row r="1416" spans="1:4">
      <c r="A1416" s="34">
        <f t="shared" si="44"/>
        <v>1917.8333333332262</v>
      </c>
      <c r="D1416">
        <f t="shared" si="45"/>
        <v>293.90412190360871</v>
      </c>
    </row>
    <row r="1417" spans="1:4">
      <c r="A1417" s="34">
        <f t="shared" si="44"/>
        <v>1917.9166666665594</v>
      </c>
      <c r="D1417">
        <f t="shared" si="45"/>
        <v>293.93531680212612</v>
      </c>
    </row>
    <row r="1418" spans="1:4">
      <c r="A1418" s="34">
        <f t="shared" si="44"/>
        <v>1917.9999999998927</v>
      </c>
      <c r="D1418">
        <f t="shared" si="45"/>
        <v>293.96655819030281</v>
      </c>
    </row>
    <row r="1419" spans="1:4">
      <c r="A1419" s="34">
        <f t="shared" si="44"/>
        <v>1918.0833333332259</v>
      </c>
      <c r="D1419">
        <f t="shared" si="45"/>
        <v>293.99784610266505</v>
      </c>
    </row>
    <row r="1420" spans="1:4">
      <c r="A1420" s="34">
        <f t="shared" si="44"/>
        <v>1918.1666666665592</v>
      </c>
      <c r="D1420">
        <f t="shared" si="45"/>
        <v>294.02918057373915</v>
      </c>
    </row>
    <row r="1421" spans="1:4">
      <c r="A1421" s="34">
        <f t="shared" si="44"/>
        <v>1918.2499999998925</v>
      </c>
      <c r="D1421">
        <f t="shared" si="45"/>
        <v>294.06056163805141</v>
      </c>
    </row>
    <row r="1422" spans="1:4">
      <c r="A1422" s="34">
        <f t="shared" si="44"/>
        <v>1918.3333333332257</v>
      </c>
      <c r="D1422">
        <f t="shared" si="45"/>
        <v>294.09198933012823</v>
      </c>
    </row>
    <row r="1423" spans="1:4">
      <c r="A1423" s="34">
        <f t="shared" si="44"/>
        <v>1918.416666666559</v>
      </c>
      <c r="D1423">
        <f t="shared" si="45"/>
        <v>294.12346368449585</v>
      </c>
    </row>
    <row r="1424" spans="1:4">
      <c r="A1424" s="34">
        <f t="shared" si="44"/>
        <v>1918.4999999998922</v>
      </c>
      <c r="D1424">
        <f t="shared" si="45"/>
        <v>294.15498473568067</v>
      </c>
    </row>
    <row r="1425" spans="1:4">
      <c r="A1425" s="34">
        <f t="shared" si="44"/>
        <v>1918.5833333332255</v>
      </c>
      <c r="D1425">
        <f t="shared" si="45"/>
        <v>294.18655251820894</v>
      </c>
    </row>
    <row r="1426" spans="1:4">
      <c r="A1426" s="34">
        <f t="shared" si="44"/>
        <v>1918.6666666665587</v>
      </c>
      <c r="D1426">
        <f t="shared" si="45"/>
        <v>294.21816706660695</v>
      </c>
    </row>
    <row r="1427" spans="1:4">
      <c r="A1427" s="34">
        <f t="shared" si="44"/>
        <v>1918.749999999892</v>
      </c>
      <c r="D1427">
        <f t="shared" si="45"/>
        <v>294.24982841540117</v>
      </c>
    </row>
    <row r="1428" spans="1:4">
      <c r="A1428" s="34">
        <f t="shared" si="44"/>
        <v>1918.8333333332253</v>
      </c>
      <c r="D1428">
        <f t="shared" si="45"/>
        <v>294.28153659911777</v>
      </c>
    </row>
    <row r="1429" spans="1:4">
      <c r="A1429" s="34">
        <f t="shared" si="44"/>
        <v>1918.9166666665585</v>
      </c>
      <c r="D1429">
        <f t="shared" si="45"/>
        <v>294.31329165228311</v>
      </c>
    </row>
    <row r="1430" spans="1:4">
      <c r="A1430" s="34">
        <f t="shared" si="44"/>
        <v>1918.9999999998918</v>
      </c>
      <c r="D1430">
        <f t="shared" si="45"/>
        <v>294.34509360942354</v>
      </c>
    </row>
    <row r="1431" spans="1:4">
      <c r="A1431" s="34">
        <f t="shared" si="44"/>
        <v>1919.083333333225</v>
      </c>
      <c r="D1431">
        <f t="shared" si="45"/>
        <v>294.37694250506536</v>
      </c>
    </row>
    <row r="1432" spans="1:4">
      <c r="A1432" s="34">
        <f t="shared" si="44"/>
        <v>1919.1666666665583</v>
      </c>
      <c r="D1432">
        <f t="shared" si="45"/>
        <v>294.40883837373485</v>
      </c>
    </row>
    <row r="1433" spans="1:4">
      <c r="A1433" s="34">
        <f t="shared" si="44"/>
        <v>1919.2499999998915</v>
      </c>
      <c r="D1433">
        <f t="shared" si="45"/>
        <v>294.44078124995843</v>
      </c>
    </row>
    <row r="1434" spans="1:4">
      <c r="A1434" s="34">
        <f t="shared" si="44"/>
        <v>1919.3333333332248</v>
      </c>
      <c r="D1434">
        <f t="shared" si="45"/>
        <v>294.47277116826234</v>
      </c>
    </row>
    <row r="1435" spans="1:4">
      <c r="A1435" s="34">
        <f t="shared" si="44"/>
        <v>1919.4166666665581</v>
      </c>
      <c r="D1435">
        <f t="shared" si="45"/>
        <v>294.50480816317287</v>
      </c>
    </row>
    <row r="1436" spans="1:4">
      <c r="A1436" s="34">
        <f t="shared" si="44"/>
        <v>1919.4999999998913</v>
      </c>
      <c r="D1436">
        <f t="shared" si="45"/>
        <v>294.53689226921648</v>
      </c>
    </row>
    <row r="1437" spans="1:4">
      <c r="A1437" s="34">
        <f t="shared" si="44"/>
        <v>1919.5833333332246</v>
      </c>
      <c r="D1437">
        <f t="shared" si="45"/>
        <v>294.56902352091936</v>
      </c>
    </row>
    <row r="1438" spans="1:4">
      <c r="A1438" s="34">
        <f t="shared" si="44"/>
        <v>1919.6666666665578</v>
      </c>
      <c r="D1438">
        <f t="shared" si="45"/>
        <v>294.60120195280786</v>
      </c>
    </row>
    <row r="1439" spans="1:4">
      <c r="A1439" s="34">
        <f t="shared" si="44"/>
        <v>1919.7499999998911</v>
      </c>
      <c r="D1439">
        <f t="shared" si="45"/>
        <v>294.63342759940826</v>
      </c>
    </row>
    <row r="1440" spans="1:4">
      <c r="A1440" s="34">
        <f t="shared" si="44"/>
        <v>1919.8333333332243</v>
      </c>
      <c r="D1440">
        <f t="shared" si="45"/>
        <v>294.66570049524699</v>
      </c>
    </row>
    <row r="1441" spans="1:4">
      <c r="A1441" s="34">
        <f t="shared" si="44"/>
        <v>1919.9166666665576</v>
      </c>
      <c r="D1441">
        <f t="shared" si="45"/>
        <v>294.69802067485034</v>
      </c>
    </row>
    <row r="1442" spans="1:4">
      <c r="A1442" s="34">
        <f t="shared" si="44"/>
        <v>1919.9999999998909</v>
      </c>
      <c r="D1442">
        <f t="shared" si="45"/>
        <v>294.73038817274454</v>
      </c>
    </row>
    <row r="1443" spans="1:4">
      <c r="A1443" s="34">
        <f t="shared" si="44"/>
        <v>1920.0833333332241</v>
      </c>
      <c r="D1443">
        <f t="shared" si="45"/>
        <v>294.76280302345594</v>
      </c>
    </row>
    <row r="1444" spans="1:4">
      <c r="A1444" s="34">
        <f t="shared" si="44"/>
        <v>1920.1666666665574</v>
      </c>
      <c r="D1444">
        <f t="shared" si="45"/>
        <v>294.79526526151096</v>
      </c>
    </row>
    <row r="1445" spans="1:4">
      <c r="A1445" s="34">
        <f t="shared" si="44"/>
        <v>1920.2499999998906</v>
      </c>
      <c r="D1445">
        <f t="shared" si="45"/>
        <v>294.82777492143583</v>
      </c>
    </row>
    <row r="1446" spans="1:4">
      <c r="A1446" s="34">
        <f t="shared" si="44"/>
        <v>1920.3333333332239</v>
      </c>
      <c r="D1446">
        <f t="shared" si="45"/>
        <v>294.86033203775685</v>
      </c>
    </row>
    <row r="1447" spans="1:4">
      <c r="A1447" s="34">
        <f t="shared" si="44"/>
        <v>1920.4166666665571</v>
      </c>
      <c r="D1447">
        <f t="shared" si="45"/>
        <v>294.89293664500042</v>
      </c>
    </row>
    <row r="1448" spans="1:4">
      <c r="A1448" s="34">
        <f t="shared" si="44"/>
        <v>1920.4999999998904</v>
      </c>
      <c r="D1448">
        <f t="shared" si="45"/>
        <v>294.92558877769278</v>
      </c>
    </row>
    <row r="1449" spans="1:4">
      <c r="A1449" s="34">
        <f t="shared" si="44"/>
        <v>1920.5833333332237</v>
      </c>
      <c r="D1449">
        <f t="shared" si="45"/>
        <v>294.95828847036029</v>
      </c>
    </row>
    <row r="1450" spans="1:4">
      <c r="A1450" s="34">
        <f t="shared" si="44"/>
        <v>1920.6666666665569</v>
      </c>
      <c r="D1450">
        <f t="shared" si="45"/>
        <v>294.99103575752929</v>
      </c>
    </row>
    <row r="1451" spans="1:4">
      <c r="A1451" s="34">
        <f t="shared" si="44"/>
        <v>1920.7499999998902</v>
      </c>
      <c r="D1451">
        <f t="shared" si="45"/>
        <v>295.02383067372608</v>
      </c>
    </row>
    <row r="1452" spans="1:4">
      <c r="A1452" s="34">
        <f t="shared" si="44"/>
        <v>1920.8333333332234</v>
      </c>
      <c r="D1452">
        <f t="shared" si="45"/>
        <v>295.0566732534769</v>
      </c>
    </row>
    <row r="1453" spans="1:4">
      <c r="A1453" s="34">
        <f t="shared" si="44"/>
        <v>1920.9166666665567</v>
      </c>
      <c r="D1453">
        <f t="shared" si="45"/>
        <v>295.08956353130822</v>
      </c>
    </row>
    <row r="1454" spans="1:4">
      <c r="A1454" s="34">
        <f t="shared" si="44"/>
        <v>1920.99999999989</v>
      </c>
      <c r="D1454">
        <f t="shared" si="45"/>
        <v>295.12250154174626</v>
      </c>
    </row>
    <row r="1455" spans="1:4">
      <c r="A1455" s="34">
        <f t="shared" si="44"/>
        <v>1921.0833333332232</v>
      </c>
      <c r="D1455">
        <f t="shared" si="45"/>
        <v>295.15548731931739</v>
      </c>
    </row>
    <row r="1456" spans="1:4">
      <c r="A1456" s="34">
        <f t="shared" si="44"/>
        <v>1921.1666666665565</v>
      </c>
      <c r="D1456">
        <f t="shared" si="45"/>
        <v>295.18852089854784</v>
      </c>
    </row>
    <row r="1457" spans="1:4">
      <c r="A1457" s="34">
        <f t="shared" si="44"/>
        <v>1921.2499999998897</v>
      </c>
      <c r="D1457">
        <f t="shared" si="45"/>
        <v>295.22160231396407</v>
      </c>
    </row>
    <row r="1458" spans="1:4">
      <c r="A1458" s="34">
        <f t="shared" si="44"/>
        <v>1921.333333333223</v>
      </c>
      <c r="D1458">
        <f t="shared" si="45"/>
        <v>295.25473160009227</v>
      </c>
    </row>
    <row r="1459" spans="1:4">
      <c r="A1459" s="34">
        <f t="shared" si="44"/>
        <v>1921.4166666665562</v>
      </c>
      <c r="D1459">
        <f t="shared" si="45"/>
        <v>295.28790879145885</v>
      </c>
    </row>
    <row r="1460" spans="1:4">
      <c r="A1460" s="34">
        <f t="shared" si="44"/>
        <v>1921.4999999998895</v>
      </c>
      <c r="D1460">
        <f t="shared" si="45"/>
        <v>295.32113392259004</v>
      </c>
    </row>
    <row r="1461" spans="1:4">
      <c r="A1461" s="34">
        <f t="shared" si="44"/>
        <v>1921.5833333332228</v>
      </c>
      <c r="D1461">
        <f t="shared" si="45"/>
        <v>295.35440702801225</v>
      </c>
    </row>
    <row r="1462" spans="1:4">
      <c r="A1462" s="34">
        <f t="shared" si="44"/>
        <v>1921.666666666556</v>
      </c>
      <c r="D1462">
        <f t="shared" si="45"/>
        <v>295.38772814225177</v>
      </c>
    </row>
    <row r="1463" spans="1:4">
      <c r="A1463" s="34">
        <f t="shared" si="44"/>
        <v>1921.7499999998893</v>
      </c>
      <c r="D1463">
        <f t="shared" si="45"/>
        <v>295.42109729983486</v>
      </c>
    </row>
    <row r="1464" spans="1:4">
      <c r="A1464" s="34">
        <f t="shared" si="44"/>
        <v>1921.8333333332225</v>
      </c>
      <c r="D1464">
        <f t="shared" si="45"/>
        <v>295.45451453528796</v>
      </c>
    </row>
    <row r="1465" spans="1:4">
      <c r="A1465" s="34">
        <f t="shared" si="44"/>
        <v>1921.9166666665558</v>
      </c>
      <c r="D1465">
        <f t="shared" si="45"/>
        <v>295.48797988313726</v>
      </c>
    </row>
    <row r="1466" spans="1:4">
      <c r="A1466" s="34">
        <f t="shared" si="44"/>
        <v>1921.999999999889</v>
      </c>
      <c r="D1466">
        <f t="shared" si="45"/>
        <v>295.52149337790917</v>
      </c>
    </row>
    <row r="1467" spans="1:4">
      <c r="A1467" s="34">
        <f t="shared" si="44"/>
        <v>1922.0833333332223</v>
      </c>
      <c r="D1467">
        <f t="shared" si="45"/>
        <v>295.55505505412998</v>
      </c>
    </row>
    <row r="1468" spans="1:4">
      <c r="A1468" s="34">
        <f t="shared" si="44"/>
        <v>1922.1666666665556</v>
      </c>
      <c r="D1468">
        <f t="shared" si="45"/>
        <v>295.58866494632599</v>
      </c>
    </row>
    <row r="1469" spans="1:4">
      <c r="A1469" s="34">
        <f t="shared" si="44"/>
        <v>1922.2499999998888</v>
      </c>
      <c r="D1469">
        <f t="shared" si="45"/>
        <v>295.62232308902355</v>
      </c>
    </row>
    <row r="1470" spans="1:4">
      <c r="A1470" s="34">
        <f t="shared" si="44"/>
        <v>1922.3333333332221</v>
      </c>
      <c r="D1470">
        <f t="shared" si="45"/>
        <v>295.65602951674902</v>
      </c>
    </row>
    <row r="1471" spans="1:4">
      <c r="A1471" s="34">
        <f t="shared" si="44"/>
        <v>1922.4166666665553</v>
      </c>
      <c r="D1471">
        <f t="shared" si="45"/>
        <v>295.68978426402862</v>
      </c>
    </row>
    <row r="1472" spans="1:4">
      <c r="A1472" s="34">
        <f t="shared" si="44"/>
        <v>1922.4999999998886</v>
      </c>
      <c r="D1472">
        <f t="shared" si="45"/>
        <v>295.72358736538871</v>
      </c>
    </row>
    <row r="1473" spans="1:4">
      <c r="A1473" s="34">
        <f t="shared" si="44"/>
        <v>1922.5833333332218</v>
      </c>
      <c r="D1473">
        <f t="shared" si="45"/>
        <v>295.75743885535564</v>
      </c>
    </row>
    <row r="1474" spans="1:4">
      <c r="A1474" s="34">
        <f t="shared" si="44"/>
        <v>1922.6666666665551</v>
      </c>
      <c r="D1474">
        <f t="shared" si="45"/>
        <v>295.79133876845566</v>
      </c>
    </row>
    <row r="1475" spans="1:4">
      <c r="A1475" s="34">
        <f t="shared" si="44"/>
        <v>1922.7499999998884</v>
      </c>
      <c r="D1475">
        <f t="shared" si="45"/>
        <v>295.82528713921522</v>
      </c>
    </row>
    <row r="1476" spans="1:4">
      <c r="A1476" s="34">
        <f t="shared" ref="A1476:A1539" si="46">A1475+1/12</f>
        <v>1922.8333333332216</v>
      </c>
      <c r="D1476">
        <f t="shared" ref="D1476:D1539" si="47">K$6*(A1476-A$2)*(A1476-A$2)*(A1476-A$2)+K$7*(A1476-A$2)*(A1476-A$2)+K$9</f>
        <v>295.85928400216051</v>
      </c>
    </row>
    <row r="1477" spans="1:4">
      <c r="A1477" s="34">
        <f t="shared" si="46"/>
        <v>1922.9166666665549</v>
      </c>
      <c r="D1477">
        <f t="shared" si="47"/>
        <v>295.89332939181787</v>
      </c>
    </row>
    <row r="1478" spans="1:4">
      <c r="A1478" s="34">
        <f t="shared" si="46"/>
        <v>1922.9999999998881</v>
      </c>
      <c r="D1478">
        <f t="shared" si="47"/>
        <v>295.92742334271367</v>
      </c>
    </row>
    <row r="1479" spans="1:4">
      <c r="A1479" s="34">
        <f t="shared" si="46"/>
        <v>1923.0833333332214</v>
      </c>
      <c r="D1479">
        <f t="shared" si="47"/>
        <v>295.96156588937424</v>
      </c>
    </row>
    <row r="1480" spans="1:4">
      <c r="A1480" s="34">
        <f t="shared" si="46"/>
        <v>1923.1666666665546</v>
      </c>
      <c r="D1480">
        <f t="shared" si="47"/>
        <v>295.99575706632584</v>
      </c>
    </row>
    <row r="1481" spans="1:4">
      <c r="A1481" s="34">
        <f t="shared" si="46"/>
        <v>1923.2499999998879</v>
      </c>
      <c r="D1481">
        <f t="shared" si="47"/>
        <v>296.0299969080948</v>
      </c>
    </row>
    <row r="1482" spans="1:4">
      <c r="A1482" s="34">
        <f t="shared" si="46"/>
        <v>1923.3333333332212</v>
      </c>
      <c r="D1482">
        <f t="shared" si="47"/>
        <v>296.06428544920743</v>
      </c>
    </row>
    <row r="1483" spans="1:4">
      <c r="A1483" s="34">
        <f t="shared" si="46"/>
        <v>1923.4166666665544</v>
      </c>
      <c r="D1483">
        <f t="shared" si="47"/>
        <v>296.09862272419014</v>
      </c>
    </row>
    <row r="1484" spans="1:4">
      <c r="A1484" s="34">
        <f t="shared" si="46"/>
        <v>1923.4999999998877</v>
      </c>
      <c r="D1484">
        <f t="shared" si="47"/>
        <v>296.13300876756915</v>
      </c>
    </row>
    <row r="1485" spans="1:4">
      <c r="A1485" s="34">
        <f t="shared" si="46"/>
        <v>1923.5833333332209</v>
      </c>
      <c r="D1485">
        <f t="shared" si="47"/>
        <v>296.16744361387083</v>
      </c>
    </row>
    <row r="1486" spans="1:4">
      <c r="A1486" s="34">
        <f t="shared" si="46"/>
        <v>1923.6666666665542</v>
      </c>
      <c r="D1486">
        <f t="shared" si="47"/>
        <v>296.20192729762147</v>
      </c>
    </row>
    <row r="1487" spans="1:4">
      <c r="A1487" s="34">
        <f t="shared" si="46"/>
        <v>1923.7499999998875</v>
      </c>
      <c r="D1487">
        <f t="shared" si="47"/>
        <v>296.23645985334741</v>
      </c>
    </row>
    <row r="1488" spans="1:4">
      <c r="A1488" s="34">
        <f t="shared" si="46"/>
        <v>1923.8333333332207</v>
      </c>
      <c r="D1488">
        <f t="shared" si="47"/>
        <v>296.27104131557496</v>
      </c>
    </row>
    <row r="1489" spans="1:4">
      <c r="A1489" s="34">
        <f t="shared" si="46"/>
        <v>1923.916666666554</v>
      </c>
      <c r="D1489">
        <f t="shared" si="47"/>
        <v>296.30567171883047</v>
      </c>
    </row>
    <row r="1490" spans="1:4">
      <c r="A1490" s="34">
        <f t="shared" si="46"/>
        <v>1923.9999999998872</v>
      </c>
      <c r="D1490">
        <f t="shared" si="47"/>
        <v>296.34035109764022</v>
      </c>
    </row>
    <row r="1491" spans="1:4">
      <c r="A1491" s="34">
        <f t="shared" si="46"/>
        <v>1924.0833333332205</v>
      </c>
      <c r="D1491">
        <f t="shared" si="47"/>
        <v>296.37507948653052</v>
      </c>
    </row>
    <row r="1492" spans="1:4">
      <c r="A1492" s="34">
        <f t="shared" si="46"/>
        <v>1924.1666666665537</v>
      </c>
      <c r="D1492">
        <f t="shared" si="47"/>
        <v>296.40985692002772</v>
      </c>
    </row>
    <row r="1493" spans="1:4">
      <c r="A1493" s="34">
        <f t="shared" si="46"/>
        <v>1924.249999999887</v>
      </c>
      <c r="D1493">
        <f t="shared" si="47"/>
        <v>296.44468343265817</v>
      </c>
    </row>
    <row r="1494" spans="1:4">
      <c r="A1494" s="34">
        <f t="shared" si="46"/>
        <v>1924.3333333332203</v>
      </c>
      <c r="D1494">
        <f t="shared" si="47"/>
        <v>296.4795590589481</v>
      </c>
    </row>
    <row r="1495" spans="1:4">
      <c r="A1495" s="34">
        <f t="shared" si="46"/>
        <v>1924.4166666665535</v>
      </c>
      <c r="D1495">
        <f t="shared" si="47"/>
        <v>296.51448383342392</v>
      </c>
    </row>
    <row r="1496" spans="1:4">
      <c r="A1496" s="34">
        <f t="shared" si="46"/>
        <v>1924.4999999998868</v>
      </c>
      <c r="D1496">
        <f t="shared" si="47"/>
        <v>296.54945779061188</v>
      </c>
    </row>
    <row r="1497" spans="1:4">
      <c r="A1497" s="34">
        <f t="shared" si="46"/>
        <v>1924.58333333322</v>
      </c>
      <c r="D1497">
        <f t="shared" si="47"/>
        <v>296.58448096503832</v>
      </c>
    </row>
    <row r="1498" spans="1:4">
      <c r="A1498" s="34">
        <f t="shared" si="46"/>
        <v>1924.6666666665533</v>
      </c>
      <c r="D1498">
        <f t="shared" si="47"/>
        <v>296.6195533912296</v>
      </c>
    </row>
    <row r="1499" spans="1:4">
      <c r="A1499" s="34">
        <f t="shared" si="46"/>
        <v>1924.7499999998865</v>
      </c>
      <c r="D1499">
        <f t="shared" si="47"/>
        <v>296.65467510371201</v>
      </c>
    </row>
    <row r="1500" spans="1:4">
      <c r="A1500" s="34">
        <f t="shared" si="46"/>
        <v>1924.8333333332198</v>
      </c>
      <c r="D1500">
        <f t="shared" si="47"/>
        <v>296.68984613701184</v>
      </c>
    </row>
    <row r="1501" spans="1:4">
      <c r="A1501" s="34">
        <f t="shared" si="46"/>
        <v>1924.9166666665531</v>
      </c>
      <c r="D1501">
        <f t="shared" si="47"/>
        <v>296.72506652565551</v>
      </c>
    </row>
    <row r="1502" spans="1:4">
      <c r="A1502" s="34">
        <f t="shared" si="46"/>
        <v>1924.9999999998863</v>
      </c>
      <c r="D1502">
        <f t="shared" si="47"/>
        <v>296.76033630416919</v>
      </c>
    </row>
    <row r="1503" spans="1:4">
      <c r="A1503" s="34">
        <f t="shared" si="46"/>
        <v>1925.0833333332196</v>
      </c>
      <c r="D1503">
        <f t="shared" si="47"/>
        <v>296.79565550707929</v>
      </c>
    </row>
    <row r="1504" spans="1:4">
      <c r="A1504" s="34">
        <f t="shared" si="46"/>
        <v>1925.1666666665528</v>
      </c>
      <c r="D1504">
        <f t="shared" si="47"/>
        <v>296.83102416891217</v>
      </c>
    </row>
    <row r="1505" spans="1:4">
      <c r="A1505" s="34">
        <f t="shared" si="46"/>
        <v>1925.2499999998861</v>
      </c>
      <c r="D1505">
        <f t="shared" si="47"/>
        <v>296.86644232419405</v>
      </c>
    </row>
    <row r="1506" spans="1:4">
      <c r="A1506" s="34">
        <f t="shared" si="46"/>
        <v>1925.3333333332193</v>
      </c>
      <c r="D1506">
        <f t="shared" si="47"/>
        <v>296.90191000745131</v>
      </c>
    </row>
    <row r="1507" spans="1:4">
      <c r="A1507" s="34">
        <f t="shared" si="46"/>
        <v>1925.4166666665526</v>
      </c>
      <c r="D1507">
        <f t="shared" si="47"/>
        <v>296.93742725321027</v>
      </c>
    </row>
    <row r="1508" spans="1:4">
      <c r="A1508" s="34">
        <f t="shared" si="46"/>
        <v>1925.4999999998859</v>
      </c>
      <c r="D1508">
        <f t="shared" si="47"/>
        <v>296.97299409599725</v>
      </c>
    </row>
    <row r="1509" spans="1:4">
      <c r="A1509" s="34">
        <f t="shared" si="46"/>
        <v>1925.5833333332191</v>
      </c>
      <c r="D1509">
        <f t="shared" si="47"/>
        <v>297.00861057033853</v>
      </c>
    </row>
    <row r="1510" spans="1:4">
      <c r="A1510" s="34">
        <f t="shared" si="46"/>
        <v>1925.6666666665524</v>
      </c>
      <c r="D1510">
        <f t="shared" si="47"/>
        <v>297.04427671076047</v>
      </c>
    </row>
    <row r="1511" spans="1:4">
      <c r="A1511" s="34">
        <f t="shared" si="46"/>
        <v>1925.7499999998856</v>
      </c>
      <c r="D1511">
        <f t="shared" si="47"/>
        <v>297.07999255178936</v>
      </c>
    </row>
    <row r="1512" spans="1:4">
      <c r="A1512" s="34">
        <f t="shared" si="46"/>
        <v>1925.8333333332189</v>
      </c>
      <c r="D1512">
        <f t="shared" si="47"/>
        <v>297.11575812795155</v>
      </c>
    </row>
    <row r="1513" spans="1:4">
      <c r="A1513" s="34">
        <f t="shared" si="46"/>
        <v>1925.9166666665521</v>
      </c>
      <c r="D1513">
        <f t="shared" si="47"/>
        <v>297.15157347377334</v>
      </c>
    </row>
    <row r="1514" spans="1:4">
      <c r="A1514" s="34">
        <f t="shared" si="46"/>
        <v>1925.9999999998854</v>
      </c>
      <c r="D1514">
        <f t="shared" si="47"/>
        <v>297.18743862378108</v>
      </c>
    </row>
    <row r="1515" spans="1:4">
      <c r="A1515" s="34">
        <f t="shared" si="46"/>
        <v>1926.0833333332187</v>
      </c>
      <c r="D1515">
        <f t="shared" si="47"/>
        <v>297.22335361250106</v>
      </c>
    </row>
    <row r="1516" spans="1:4">
      <c r="A1516" s="34">
        <f t="shared" si="46"/>
        <v>1926.1666666665519</v>
      </c>
      <c r="D1516">
        <f t="shared" si="47"/>
        <v>297.25931847445958</v>
      </c>
    </row>
    <row r="1517" spans="1:4">
      <c r="A1517" s="34">
        <f t="shared" si="46"/>
        <v>1926.2499999998852</v>
      </c>
      <c r="D1517">
        <f t="shared" si="47"/>
        <v>297.29533324418298</v>
      </c>
    </row>
    <row r="1518" spans="1:4">
      <c r="A1518" s="34">
        <f t="shared" si="46"/>
        <v>1926.3333333332184</v>
      </c>
      <c r="D1518">
        <f t="shared" si="47"/>
        <v>297.33139795619763</v>
      </c>
    </row>
    <row r="1519" spans="1:4">
      <c r="A1519" s="34">
        <f t="shared" si="46"/>
        <v>1926.4166666665517</v>
      </c>
      <c r="D1519">
        <f t="shared" si="47"/>
        <v>297.36751264502976</v>
      </c>
    </row>
    <row r="1520" spans="1:4">
      <c r="A1520" s="34">
        <f t="shared" si="46"/>
        <v>1926.4999999998849</v>
      </c>
      <c r="D1520">
        <f t="shared" si="47"/>
        <v>297.40367734520572</v>
      </c>
    </row>
    <row r="1521" spans="1:4">
      <c r="A1521" s="34">
        <f t="shared" si="46"/>
        <v>1926.5833333332182</v>
      </c>
      <c r="D1521">
        <f t="shared" si="47"/>
        <v>297.43989209125186</v>
      </c>
    </row>
    <row r="1522" spans="1:4">
      <c r="A1522" s="34">
        <f t="shared" si="46"/>
        <v>1926.6666666665515</v>
      </c>
      <c r="D1522">
        <f t="shared" si="47"/>
        <v>297.47615691769454</v>
      </c>
    </row>
    <row r="1523" spans="1:4">
      <c r="A1523" s="34">
        <f t="shared" si="46"/>
        <v>1926.7499999998847</v>
      </c>
      <c r="D1523">
        <f t="shared" si="47"/>
        <v>297.51247185905993</v>
      </c>
    </row>
    <row r="1524" spans="1:4">
      <c r="A1524" s="34">
        <f t="shared" si="46"/>
        <v>1926.833333333218</v>
      </c>
      <c r="D1524">
        <f t="shared" si="47"/>
        <v>297.5488369498745</v>
      </c>
    </row>
    <row r="1525" spans="1:4">
      <c r="A1525" s="34">
        <f t="shared" si="46"/>
        <v>1926.9166666665512</v>
      </c>
      <c r="D1525">
        <f t="shared" si="47"/>
        <v>297.58525222466449</v>
      </c>
    </row>
    <row r="1526" spans="1:4">
      <c r="A1526" s="34">
        <f t="shared" si="46"/>
        <v>1926.9999999998845</v>
      </c>
      <c r="D1526">
        <f t="shared" si="47"/>
        <v>297.6217177179563</v>
      </c>
    </row>
    <row r="1527" spans="1:4">
      <c r="A1527" s="34">
        <f t="shared" si="46"/>
        <v>1927.0833333332178</v>
      </c>
      <c r="D1527">
        <f t="shared" si="47"/>
        <v>297.65823346427612</v>
      </c>
    </row>
    <row r="1528" spans="1:4">
      <c r="A1528" s="34">
        <f t="shared" si="46"/>
        <v>1927.166666666551</v>
      </c>
      <c r="D1528">
        <f t="shared" si="47"/>
        <v>297.69479949815036</v>
      </c>
    </row>
    <row r="1529" spans="1:4">
      <c r="A1529" s="34">
        <f t="shared" si="46"/>
        <v>1927.2499999998843</v>
      </c>
      <c r="D1529">
        <f t="shared" si="47"/>
        <v>297.73141585410531</v>
      </c>
    </row>
    <row r="1530" spans="1:4">
      <c r="A1530" s="34">
        <f t="shared" si="46"/>
        <v>1927.3333333332175</v>
      </c>
      <c r="D1530">
        <f t="shared" si="47"/>
        <v>297.76808256666732</v>
      </c>
    </row>
    <row r="1531" spans="1:4">
      <c r="A1531" s="34">
        <f t="shared" si="46"/>
        <v>1927.4166666665508</v>
      </c>
      <c r="D1531">
        <f t="shared" si="47"/>
        <v>297.80479967036274</v>
      </c>
    </row>
    <row r="1532" spans="1:4">
      <c r="A1532" s="34">
        <f t="shared" si="46"/>
        <v>1927.499999999884</v>
      </c>
      <c r="D1532">
        <f t="shared" si="47"/>
        <v>297.84156719971776</v>
      </c>
    </row>
    <row r="1533" spans="1:4">
      <c r="A1533" s="34">
        <f t="shared" si="46"/>
        <v>1927.5833333332173</v>
      </c>
      <c r="D1533">
        <f t="shared" si="47"/>
        <v>297.87838518925878</v>
      </c>
    </row>
    <row r="1534" spans="1:4">
      <c r="A1534" s="34">
        <f t="shared" si="46"/>
        <v>1927.6666666665506</v>
      </c>
      <c r="D1534">
        <f t="shared" si="47"/>
        <v>297.91525367351215</v>
      </c>
    </row>
    <row r="1535" spans="1:4">
      <c r="A1535" s="34">
        <f t="shared" si="46"/>
        <v>1927.7499999998838</v>
      </c>
      <c r="D1535">
        <f t="shared" si="47"/>
        <v>297.95217268700418</v>
      </c>
    </row>
    <row r="1536" spans="1:4">
      <c r="A1536" s="34">
        <f t="shared" si="46"/>
        <v>1927.8333333332171</v>
      </c>
      <c r="D1536">
        <f t="shared" si="47"/>
        <v>297.98914226426115</v>
      </c>
    </row>
    <row r="1537" spans="1:4">
      <c r="A1537" s="34">
        <f t="shared" si="46"/>
        <v>1927.9166666665503</v>
      </c>
      <c r="D1537">
        <f t="shared" si="47"/>
        <v>298.02616243980941</v>
      </c>
    </row>
    <row r="1538" spans="1:4">
      <c r="A1538" s="34">
        <f t="shared" si="46"/>
        <v>1927.9999999998836</v>
      </c>
      <c r="D1538">
        <f t="shared" si="47"/>
        <v>298.06323324817527</v>
      </c>
    </row>
    <row r="1539" spans="1:4">
      <c r="A1539" s="34">
        <f t="shared" si="46"/>
        <v>1928.0833333332168</v>
      </c>
      <c r="D1539">
        <f t="shared" si="47"/>
        <v>298.100354723885</v>
      </c>
    </row>
    <row r="1540" spans="1:4">
      <c r="A1540" s="34">
        <f t="shared" ref="A1540:A1603" si="48">A1539+1/12</f>
        <v>1928.1666666665501</v>
      </c>
      <c r="D1540">
        <f t="shared" ref="D1540:D1603" si="49">K$6*(A1540-A$2)*(A1540-A$2)*(A1540-A$2)+K$7*(A1540-A$2)*(A1540-A$2)+K$9</f>
        <v>298.13752690146498</v>
      </c>
    </row>
    <row r="1541" spans="1:4">
      <c r="A1541" s="34">
        <f t="shared" si="48"/>
        <v>1928.2499999998834</v>
      </c>
      <c r="D1541">
        <f t="shared" si="49"/>
        <v>298.17474981544154</v>
      </c>
    </row>
    <row r="1542" spans="1:4">
      <c r="A1542" s="34">
        <f t="shared" si="48"/>
        <v>1928.3333333332166</v>
      </c>
      <c r="D1542">
        <f t="shared" si="49"/>
        <v>298.21202350034099</v>
      </c>
    </row>
    <row r="1543" spans="1:4">
      <c r="A1543" s="34">
        <f t="shared" si="48"/>
        <v>1928.4166666665499</v>
      </c>
      <c r="D1543">
        <f t="shared" si="49"/>
        <v>298.24934799068961</v>
      </c>
    </row>
    <row r="1544" spans="1:4">
      <c r="A1544" s="34">
        <f t="shared" si="48"/>
        <v>1928.4999999998831</v>
      </c>
      <c r="D1544">
        <f t="shared" si="49"/>
        <v>298.28672332101377</v>
      </c>
    </row>
    <row r="1545" spans="1:4">
      <c r="A1545" s="34">
        <f t="shared" si="48"/>
        <v>1928.5833333332164</v>
      </c>
      <c r="D1545">
        <f t="shared" si="49"/>
        <v>298.32414952583974</v>
      </c>
    </row>
    <row r="1546" spans="1:4">
      <c r="A1546" s="34">
        <f t="shared" si="48"/>
        <v>1928.6666666665496</v>
      </c>
      <c r="D1546">
        <f t="shared" si="49"/>
        <v>298.3616266396939</v>
      </c>
    </row>
    <row r="1547" spans="1:4">
      <c r="A1547" s="34">
        <f t="shared" si="48"/>
        <v>1928.7499999998829</v>
      </c>
      <c r="D1547">
        <f t="shared" si="49"/>
        <v>298.39915469710246</v>
      </c>
    </row>
    <row r="1548" spans="1:4">
      <c r="A1548" s="34">
        <f t="shared" si="48"/>
        <v>1928.8333333332162</v>
      </c>
      <c r="D1548">
        <f t="shared" si="49"/>
        <v>298.4367337325919</v>
      </c>
    </row>
    <row r="1549" spans="1:4">
      <c r="A1549" s="34">
        <f t="shared" si="48"/>
        <v>1928.9166666665494</v>
      </c>
      <c r="D1549">
        <f t="shared" si="49"/>
        <v>298.47436378068841</v>
      </c>
    </row>
    <row r="1550" spans="1:4">
      <c r="A1550" s="34">
        <f t="shared" si="48"/>
        <v>1928.9999999998827</v>
      </c>
      <c r="D1550">
        <f t="shared" si="49"/>
        <v>298.51204487591838</v>
      </c>
    </row>
    <row r="1551" spans="1:4">
      <c r="A1551" s="34">
        <f t="shared" si="48"/>
        <v>1929.0833333332159</v>
      </c>
      <c r="D1551">
        <f t="shared" si="49"/>
        <v>298.54977705280805</v>
      </c>
    </row>
    <row r="1552" spans="1:4">
      <c r="A1552" s="34">
        <f t="shared" si="48"/>
        <v>1929.1666666665492</v>
      </c>
      <c r="D1552">
        <f t="shared" si="49"/>
        <v>298.58756034588384</v>
      </c>
    </row>
    <row r="1553" spans="1:4">
      <c r="A1553" s="34">
        <f t="shared" si="48"/>
        <v>1929.2499999998824</v>
      </c>
      <c r="D1553">
        <f t="shared" si="49"/>
        <v>298.62539478967204</v>
      </c>
    </row>
    <row r="1554" spans="1:4">
      <c r="A1554" s="34">
        <f t="shared" si="48"/>
        <v>1929.3333333332157</v>
      </c>
      <c r="D1554">
        <f t="shared" si="49"/>
        <v>298.66328041869895</v>
      </c>
    </row>
    <row r="1555" spans="1:4">
      <c r="A1555" s="34">
        <f t="shared" si="48"/>
        <v>1929.416666666549</v>
      </c>
      <c r="D1555">
        <f t="shared" si="49"/>
        <v>298.70121726749085</v>
      </c>
    </row>
    <row r="1556" spans="1:4">
      <c r="A1556" s="34">
        <f t="shared" si="48"/>
        <v>1929.4999999998822</v>
      </c>
      <c r="D1556">
        <f t="shared" si="49"/>
        <v>298.73920537057415</v>
      </c>
    </row>
    <row r="1557" spans="1:4">
      <c r="A1557" s="34">
        <f t="shared" si="48"/>
        <v>1929.5833333332155</v>
      </c>
      <c r="D1557">
        <f t="shared" si="49"/>
        <v>298.77724476247511</v>
      </c>
    </row>
    <row r="1558" spans="1:4">
      <c r="A1558" s="34">
        <f t="shared" si="48"/>
        <v>1929.6666666665487</v>
      </c>
      <c r="D1558">
        <f t="shared" si="49"/>
        <v>298.81533547772005</v>
      </c>
    </row>
    <row r="1559" spans="1:4">
      <c r="A1559" s="34">
        <f t="shared" si="48"/>
        <v>1929.749999999882</v>
      </c>
      <c r="D1559">
        <f t="shared" si="49"/>
        <v>298.85347755083529</v>
      </c>
    </row>
    <row r="1560" spans="1:4">
      <c r="A1560" s="34">
        <f t="shared" si="48"/>
        <v>1929.8333333332153</v>
      </c>
      <c r="D1560">
        <f t="shared" si="49"/>
        <v>298.89167101634717</v>
      </c>
    </row>
    <row r="1561" spans="1:4">
      <c r="A1561" s="34">
        <f t="shared" si="48"/>
        <v>1929.9166666665485</v>
      </c>
      <c r="D1561">
        <f t="shared" si="49"/>
        <v>298.92991590878205</v>
      </c>
    </row>
    <row r="1562" spans="1:4">
      <c r="A1562" s="34">
        <f t="shared" si="48"/>
        <v>1929.9999999998818</v>
      </c>
      <c r="D1562">
        <f t="shared" si="49"/>
        <v>298.9682122626661</v>
      </c>
    </row>
    <row r="1563" spans="1:4">
      <c r="A1563" s="34">
        <f t="shared" si="48"/>
        <v>1930.083333333215</v>
      </c>
      <c r="D1563">
        <f t="shared" si="49"/>
        <v>299.00656011252585</v>
      </c>
    </row>
    <row r="1564" spans="1:4">
      <c r="A1564" s="34">
        <f t="shared" si="48"/>
        <v>1930.1666666665483</v>
      </c>
      <c r="D1564">
        <f t="shared" si="49"/>
        <v>299.04495949288741</v>
      </c>
    </row>
    <row r="1565" spans="1:4">
      <c r="A1565" s="34">
        <f t="shared" si="48"/>
        <v>1930.2499999998815</v>
      </c>
      <c r="D1565">
        <f t="shared" si="49"/>
        <v>299.08341043827727</v>
      </c>
    </row>
    <row r="1566" spans="1:4">
      <c r="A1566" s="34">
        <f t="shared" si="48"/>
        <v>1930.3333333332148</v>
      </c>
      <c r="D1566">
        <f t="shared" si="49"/>
        <v>299.12191298322165</v>
      </c>
    </row>
    <row r="1567" spans="1:4">
      <c r="A1567" s="34">
        <f t="shared" si="48"/>
        <v>1930.4166666665481</v>
      </c>
      <c r="D1567">
        <f t="shared" si="49"/>
        <v>299.1604671622469</v>
      </c>
    </row>
    <row r="1568" spans="1:4">
      <c r="A1568" s="34">
        <f t="shared" si="48"/>
        <v>1930.4999999998813</v>
      </c>
      <c r="D1568">
        <f t="shared" si="49"/>
        <v>299.19907300987938</v>
      </c>
    </row>
    <row r="1569" spans="1:4">
      <c r="A1569" s="34">
        <f t="shared" si="48"/>
        <v>1930.5833333332146</v>
      </c>
      <c r="D1569">
        <f t="shared" si="49"/>
        <v>299.23773056064533</v>
      </c>
    </row>
    <row r="1570" spans="1:4">
      <c r="A1570" s="34">
        <f t="shared" si="48"/>
        <v>1930.6666666665478</v>
      </c>
      <c r="D1570">
        <f t="shared" si="49"/>
        <v>299.2764398490711</v>
      </c>
    </row>
    <row r="1571" spans="1:4">
      <c r="A1571" s="34">
        <f t="shared" si="48"/>
        <v>1930.7499999998811</v>
      </c>
      <c r="D1571">
        <f t="shared" si="49"/>
        <v>299.31520090968303</v>
      </c>
    </row>
    <row r="1572" spans="1:4">
      <c r="A1572" s="34">
        <f t="shared" si="48"/>
        <v>1930.8333333332143</v>
      </c>
      <c r="D1572">
        <f t="shared" si="49"/>
        <v>299.35401377700742</v>
      </c>
    </row>
    <row r="1573" spans="1:4">
      <c r="A1573" s="34">
        <f t="shared" si="48"/>
        <v>1930.9166666665476</v>
      </c>
      <c r="D1573">
        <f t="shared" si="49"/>
        <v>299.39287848557063</v>
      </c>
    </row>
    <row r="1574" spans="1:4">
      <c r="A1574" s="34">
        <f t="shared" si="48"/>
        <v>1930.9999999998809</v>
      </c>
      <c r="D1574">
        <f t="shared" si="49"/>
        <v>299.43179506989895</v>
      </c>
    </row>
    <row r="1575" spans="1:4">
      <c r="A1575" s="34">
        <f t="shared" si="48"/>
        <v>1931.0833333332141</v>
      </c>
      <c r="D1575">
        <f t="shared" si="49"/>
        <v>299.47076356451868</v>
      </c>
    </row>
    <row r="1576" spans="1:4">
      <c r="A1576" s="34">
        <f t="shared" si="48"/>
        <v>1931.1666666665474</v>
      </c>
      <c r="D1576">
        <f t="shared" si="49"/>
        <v>299.5097840039561</v>
      </c>
    </row>
    <row r="1577" spans="1:4">
      <c r="A1577" s="34">
        <f t="shared" si="48"/>
        <v>1931.2499999998806</v>
      </c>
      <c r="D1577">
        <f t="shared" si="49"/>
        <v>299.54885642273769</v>
      </c>
    </row>
    <row r="1578" spans="1:4">
      <c r="A1578" s="34">
        <f t="shared" si="48"/>
        <v>1931.3333333332139</v>
      </c>
      <c r="D1578">
        <f t="shared" si="49"/>
        <v>299.58798085538956</v>
      </c>
    </row>
    <row r="1579" spans="1:4">
      <c r="A1579" s="34">
        <f t="shared" si="48"/>
        <v>1931.4166666665471</v>
      </c>
      <c r="D1579">
        <f t="shared" si="49"/>
        <v>299.62715733643819</v>
      </c>
    </row>
    <row r="1580" spans="1:4">
      <c r="A1580" s="34">
        <f t="shared" si="48"/>
        <v>1931.4999999998804</v>
      </c>
      <c r="D1580">
        <f t="shared" si="49"/>
        <v>299.66638590040986</v>
      </c>
    </row>
    <row r="1581" spans="1:4">
      <c r="A1581" s="34">
        <f t="shared" si="48"/>
        <v>1931.5833333332137</v>
      </c>
      <c r="D1581">
        <f t="shared" si="49"/>
        <v>299.70566658183088</v>
      </c>
    </row>
    <row r="1582" spans="1:4">
      <c r="A1582" s="34">
        <f t="shared" si="48"/>
        <v>1931.6666666665469</v>
      </c>
      <c r="D1582">
        <f t="shared" si="49"/>
        <v>299.74499941522754</v>
      </c>
    </row>
    <row r="1583" spans="1:4">
      <c r="A1583" s="34">
        <f t="shared" si="48"/>
        <v>1931.7499999998802</v>
      </c>
      <c r="D1583">
        <f t="shared" si="49"/>
        <v>299.78438443512619</v>
      </c>
    </row>
    <row r="1584" spans="1:4">
      <c r="A1584" s="34">
        <f t="shared" si="48"/>
        <v>1931.8333333332134</v>
      </c>
      <c r="D1584">
        <f t="shared" si="49"/>
        <v>299.82382167605311</v>
      </c>
    </row>
    <row r="1585" spans="1:4">
      <c r="A1585" s="34">
        <f t="shared" si="48"/>
        <v>1931.9166666665467</v>
      </c>
      <c r="D1585">
        <f t="shared" si="49"/>
        <v>299.86331117253468</v>
      </c>
    </row>
    <row r="1586" spans="1:4">
      <c r="A1586" s="34">
        <f t="shared" si="48"/>
        <v>1931.9999999998799</v>
      </c>
      <c r="D1586">
        <f t="shared" si="49"/>
        <v>299.90285295909723</v>
      </c>
    </row>
    <row r="1587" spans="1:4">
      <c r="A1587" s="34">
        <f t="shared" si="48"/>
        <v>1932.0833333332132</v>
      </c>
      <c r="D1587">
        <f t="shared" si="49"/>
        <v>299.94244707026701</v>
      </c>
    </row>
    <row r="1588" spans="1:4">
      <c r="A1588" s="34">
        <f t="shared" si="48"/>
        <v>1932.1666666665465</v>
      </c>
      <c r="D1588">
        <f t="shared" si="49"/>
        <v>299.98209354057036</v>
      </c>
    </row>
    <row r="1589" spans="1:4">
      <c r="A1589" s="34">
        <f t="shared" si="48"/>
        <v>1932.2499999998797</v>
      </c>
      <c r="D1589">
        <f t="shared" si="49"/>
        <v>300.02179240453364</v>
      </c>
    </row>
    <row r="1590" spans="1:4">
      <c r="A1590" s="34">
        <f t="shared" si="48"/>
        <v>1932.333333333213</v>
      </c>
      <c r="D1590">
        <f t="shared" si="49"/>
        <v>300.06154369668315</v>
      </c>
    </row>
    <row r="1591" spans="1:4">
      <c r="A1591" s="34">
        <f t="shared" si="48"/>
        <v>1932.4166666665462</v>
      </c>
      <c r="D1591">
        <f t="shared" si="49"/>
        <v>300.10134745154517</v>
      </c>
    </row>
    <row r="1592" spans="1:4">
      <c r="A1592" s="34">
        <f t="shared" si="48"/>
        <v>1932.4999999998795</v>
      </c>
      <c r="D1592">
        <f t="shared" si="49"/>
        <v>300.14120370364606</v>
      </c>
    </row>
    <row r="1593" spans="1:4">
      <c r="A1593" s="34">
        <f t="shared" si="48"/>
        <v>1932.5833333332127</v>
      </c>
      <c r="D1593">
        <f t="shared" si="49"/>
        <v>300.18111248751211</v>
      </c>
    </row>
    <row r="1594" spans="1:4">
      <c r="A1594" s="34">
        <f t="shared" si="48"/>
        <v>1932.666666666546</v>
      </c>
      <c r="D1594">
        <f t="shared" si="49"/>
        <v>300.22107383766968</v>
      </c>
    </row>
    <row r="1595" spans="1:4">
      <c r="A1595" s="34">
        <f t="shared" si="48"/>
        <v>1932.7499999998793</v>
      </c>
      <c r="D1595">
        <f t="shared" si="49"/>
        <v>300.26108778864511</v>
      </c>
    </row>
    <row r="1596" spans="1:4">
      <c r="A1596" s="34">
        <f t="shared" si="48"/>
        <v>1932.8333333332125</v>
      </c>
      <c r="D1596">
        <f t="shared" si="49"/>
        <v>300.30115437496465</v>
      </c>
    </row>
    <row r="1597" spans="1:4">
      <c r="A1597" s="34">
        <f t="shared" si="48"/>
        <v>1932.9166666665458</v>
      </c>
      <c r="D1597">
        <f t="shared" si="49"/>
        <v>300.34127363115465</v>
      </c>
    </row>
    <row r="1598" spans="1:4">
      <c r="A1598" s="34">
        <f t="shared" si="48"/>
        <v>1932.999999999879</v>
      </c>
      <c r="D1598">
        <f t="shared" si="49"/>
        <v>300.3814455917414</v>
      </c>
    </row>
    <row r="1599" spans="1:4">
      <c r="A1599" s="34">
        <f t="shared" si="48"/>
        <v>1933.0833333332123</v>
      </c>
      <c r="D1599">
        <f t="shared" si="49"/>
        <v>300.4216702912513</v>
      </c>
    </row>
    <row r="1600" spans="1:4">
      <c r="A1600" s="34">
        <f t="shared" si="48"/>
        <v>1933.1666666665456</v>
      </c>
      <c r="D1600">
        <f t="shared" si="49"/>
        <v>300.46194776421061</v>
      </c>
    </row>
    <row r="1601" spans="1:4">
      <c r="A1601" s="34">
        <f t="shared" si="48"/>
        <v>1933.2499999998788</v>
      </c>
      <c r="D1601">
        <f t="shared" si="49"/>
        <v>300.5022780451456</v>
      </c>
    </row>
    <row r="1602" spans="1:4">
      <c r="A1602" s="34">
        <f t="shared" si="48"/>
        <v>1933.3333333332121</v>
      </c>
      <c r="D1602">
        <f t="shared" si="49"/>
        <v>300.5426611685827</v>
      </c>
    </row>
    <row r="1603" spans="1:4">
      <c r="A1603" s="34">
        <f t="shared" si="48"/>
        <v>1933.4166666665453</v>
      </c>
      <c r="D1603">
        <f t="shared" si="49"/>
        <v>300.58309716904819</v>
      </c>
    </row>
    <row r="1604" spans="1:4">
      <c r="A1604" s="34">
        <f t="shared" ref="A1604:A1667" si="50">A1603+1/12</f>
        <v>1933.4999999998786</v>
      </c>
      <c r="D1604">
        <f t="shared" ref="D1604:D1667" si="51">K$6*(A1604-A$2)*(A1604-A$2)*(A1604-A$2)+K$7*(A1604-A$2)*(A1604-A$2)+K$9</f>
        <v>300.62358608106837</v>
      </c>
    </row>
    <row r="1605" spans="1:4">
      <c r="A1605" s="34">
        <f t="shared" si="50"/>
        <v>1933.5833333332118</v>
      </c>
      <c r="D1605">
        <f t="shared" si="51"/>
        <v>300.66412793916953</v>
      </c>
    </row>
    <row r="1606" spans="1:4">
      <c r="A1606" s="34">
        <f t="shared" si="50"/>
        <v>1933.6666666665451</v>
      </c>
      <c r="D1606">
        <f t="shared" si="51"/>
        <v>300.70472277787809</v>
      </c>
    </row>
    <row r="1607" spans="1:4">
      <c r="A1607" s="34">
        <f t="shared" si="50"/>
        <v>1933.7499999998784</v>
      </c>
      <c r="D1607">
        <f t="shared" si="51"/>
        <v>300.74537063172028</v>
      </c>
    </row>
    <row r="1608" spans="1:4">
      <c r="A1608" s="34">
        <f t="shared" si="50"/>
        <v>1933.8333333332116</v>
      </c>
      <c r="D1608">
        <f t="shared" si="51"/>
        <v>300.78607153522239</v>
      </c>
    </row>
    <row r="1609" spans="1:4">
      <c r="A1609" s="34">
        <f t="shared" si="50"/>
        <v>1933.9166666665449</v>
      </c>
      <c r="D1609">
        <f t="shared" si="51"/>
        <v>300.82682552291089</v>
      </c>
    </row>
    <row r="1610" spans="1:4">
      <c r="A1610" s="34">
        <f t="shared" si="50"/>
        <v>1933.9999999998781</v>
      </c>
      <c r="D1610">
        <f t="shared" si="51"/>
        <v>300.86763262931197</v>
      </c>
    </row>
    <row r="1611" spans="1:4">
      <c r="A1611" s="34">
        <f t="shared" si="50"/>
        <v>1934.0833333332114</v>
      </c>
      <c r="D1611">
        <f t="shared" si="51"/>
        <v>300.90849288895197</v>
      </c>
    </row>
    <row r="1612" spans="1:4">
      <c r="A1612" s="34">
        <f t="shared" si="50"/>
        <v>1934.1666666665446</v>
      </c>
      <c r="D1612">
        <f t="shared" si="51"/>
        <v>300.94940633635724</v>
      </c>
    </row>
    <row r="1613" spans="1:4">
      <c r="A1613" s="34">
        <f t="shared" si="50"/>
        <v>1934.2499999998779</v>
      </c>
      <c r="D1613">
        <f t="shared" si="51"/>
        <v>300.99037300605409</v>
      </c>
    </row>
    <row r="1614" spans="1:4">
      <c r="A1614" s="34">
        <f t="shared" si="50"/>
        <v>1934.3333333332112</v>
      </c>
      <c r="D1614">
        <f t="shared" si="51"/>
        <v>301.03139293256879</v>
      </c>
    </row>
    <row r="1615" spans="1:4">
      <c r="A1615" s="34">
        <f t="shared" si="50"/>
        <v>1934.4166666665444</v>
      </c>
      <c r="D1615">
        <f t="shared" si="51"/>
        <v>301.07246615042777</v>
      </c>
    </row>
    <row r="1616" spans="1:4">
      <c r="A1616" s="34">
        <f t="shared" si="50"/>
        <v>1934.4999999998777</v>
      </c>
      <c r="D1616">
        <f t="shared" si="51"/>
        <v>301.11359269415721</v>
      </c>
    </row>
    <row r="1617" spans="1:4">
      <c r="A1617" s="34">
        <f t="shared" si="50"/>
        <v>1934.5833333332109</v>
      </c>
      <c r="D1617">
        <f t="shared" si="51"/>
        <v>301.15477259828356</v>
      </c>
    </row>
    <row r="1618" spans="1:4">
      <c r="A1618" s="34">
        <f t="shared" si="50"/>
        <v>1934.6666666665442</v>
      </c>
      <c r="D1618">
        <f t="shared" si="51"/>
        <v>301.19600589733307</v>
      </c>
    </row>
    <row r="1619" spans="1:4">
      <c r="A1619" s="34">
        <f t="shared" si="50"/>
        <v>1934.7499999998774</v>
      </c>
      <c r="D1619">
        <f t="shared" si="51"/>
        <v>301.23729262583208</v>
      </c>
    </row>
    <row r="1620" spans="1:4">
      <c r="A1620" s="34">
        <f t="shared" si="50"/>
        <v>1934.8333333332107</v>
      </c>
      <c r="D1620">
        <f t="shared" si="51"/>
        <v>301.2786328183069</v>
      </c>
    </row>
    <row r="1621" spans="1:4">
      <c r="A1621" s="34">
        <f t="shared" si="50"/>
        <v>1934.916666666544</v>
      </c>
      <c r="D1621">
        <f t="shared" si="51"/>
        <v>301.32002650928388</v>
      </c>
    </row>
    <row r="1622" spans="1:4">
      <c r="A1622" s="34">
        <f t="shared" si="50"/>
        <v>1934.9999999998772</v>
      </c>
      <c r="D1622">
        <f t="shared" si="51"/>
        <v>301.36147373328924</v>
      </c>
    </row>
    <row r="1623" spans="1:4">
      <c r="A1623" s="34">
        <f t="shared" si="50"/>
        <v>1935.0833333332105</v>
      </c>
      <c r="D1623">
        <f t="shared" si="51"/>
        <v>301.40297452484941</v>
      </c>
    </row>
    <row r="1624" spans="1:4">
      <c r="A1624" s="34">
        <f t="shared" si="50"/>
        <v>1935.1666666665437</v>
      </c>
      <c r="D1624">
        <f t="shared" si="51"/>
        <v>301.44452891849073</v>
      </c>
    </row>
    <row r="1625" spans="1:4">
      <c r="A1625" s="34">
        <f t="shared" si="50"/>
        <v>1935.249999999877</v>
      </c>
      <c r="D1625">
        <f t="shared" si="51"/>
        <v>301.48613694873939</v>
      </c>
    </row>
    <row r="1626" spans="1:4">
      <c r="A1626" s="34">
        <f t="shared" si="50"/>
        <v>1935.3333333332102</v>
      </c>
      <c r="D1626">
        <f t="shared" si="51"/>
        <v>301.52779865012178</v>
      </c>
    </row>
    <row r="1627" spans="1:4">
      <c r="A1627" s="34">
        <f t="shared" si="50"/>
        <v>1935.4166666665435</v>
      </c>
      <c r="D1627">
        <f t="shared" si="51"/>
        <v>301.56951405716427</v>
      </c>
    </row>
    <row r="1628" spans="1:4">
      <c r="A1628" s="34">
        <f t="shared" si="50"/>
        <v>1935.4999999998768</v>
      </c>
      <c r="D1628">
        <f t="shared" si="51"/>
        <v>301.61128320439309</v>
      </c>
    </row>
    <row r="1629" spans="1:4">
      <c r="A1629" s="34">
        <f t="shared" si="50"/>
        <v>1935.58333333321</v>
      </c>
      <c r="D1629">
        <f t="shared" si="51"/>
        <v>301.65310612633459</v>
      </c>
    </row>
    <row r="1630" spans="1:4">
      <c r="A1630" s="34">
        <f t="shared" si="50"/>
        <v>1935.6666666665433</v>
      </c>
      <c r="D1630">
        <f t="shared" si="51"/>
        <v>301.69498285751513</v>
      </c>
    </row>
    <row r="1631" spans="1:4">
      <c r="A1631" s="34">
        <f t="shared" si="50"/>
        <v>1935.7499999998765</v>
      </c>
      <c r="D1631">
        <f t="shared" si="51"/>
        <v>301.73691343246099</v>
      </c>
    </row>
    <row r="1632" spans="1:4">
      <c r="A1632" s="34">
        <f t="shared" si="50"/>
        <v>1935.8333333332098</v>
      </c>
      <c r="D1632">
        <f t="shared" si="51"/>
        <v>301.77889788569854</v>
      </c>
    </row>
    <row r="1633" spans="1:4">
      <c r="A1633" s="34">
        <f t="shared" si="50"/>
        <v>1935.9166666665431</v>
      </c>
      <c r="D1633">
        <f t="shared" si="51"/>
        <v>301.82093625175401</v>
      </c>
    </row>
    <row r="1634" spans="1:4">
      <c r="A1634" s="34">
        <f t="shared" si="50"/>
        <v>1935.9999999998763</v>
      </c>
      <c r="D1634">
        <f t="shared" si="51"/>
        <v>301.8630285651538</v>
      </c>
    </row>
    <row r="1635" spans="1:4">
      <c r="A1635" s="34">
        <f t="shared" si="50"/>
        <v>1936.0833333332096</v>
      </c>
      <c r="D1635">
        <f t="shared" si="51"/>
        <v>301.90517486042415</v>
      </c>
    </row>
    <row r="1636" spans="1:4">
      <c r="A1636" s="34">
        <f t="shared" si="50"/>
        <v>1936.1666666665428</v>
      </c>
      <c r="D1636">
        <f t="shared" si="51"/>
        <v>301.94737517209148</v>
      </c>
    </row>
    <row r="1637" spans="1:4">
      <c r="A1637" s="34">
        <f t="shared" si="50"/>
        <v>1936.2499999998761</v>
      </c>
      <c r="D1637">
        <f t="shared" si="51"/>
        <v>301.98962953468202</v>
      </c>
    </row>
    <row r="1638" spans="1:4">
      <c r="A1638" s="34">
        <f t="shared" si="50"/>
        <v>1936.3333333332093</v>
      </c>
      <c r="D1638">
        <f t="shared" si="51"/>
        <v>302.03193798272213</v>
      </c>
    </row>
    <row r="1639" spans="1:4">
      <c r="A1639" s="34">
        <f t="shared" si="50"/>
        <v>1936.4166666665426</v>
      </c>
      <c r="D1639">
        <f t="shared" si="51"/>
        <v>302.07430055073814</v>
      </c>
    </row>
    <row r="1640" spans="1:4">
      <c r="A1640" s="34">
        <f t="shared" si="50"/>
        <v>1936.4999999998759</v>
      </c>
      <c r="D1640">
        <f t="shared" si="51"/>
        <v>302.11671727325637</v>
      </c>
    </row>
    <row r="1641" spans="1:4">
      <c r="A1641" s="34">
        <f t="shared" si="50"/>
        <v>1936.5833333332091</v>
      </c>
      <c r="D1641">
        <f t="shared" si="51"/>
        <v>302.1591881848031</v>
      </c>
    </row>
    <row r="1642" spans="1:4">
      <c r="A1642" s="34">
        <f t="shared" si="50"/>
        <v>1936.6666666665424</v>
      </c>
      <c r="D1642">
        <f t="shared" si="51"/>
        <v>302.20171331990468</v>
      </c>
    </row>
    <row r="1643" spans="1:4">
      <c r="A1643" s="34">
        <f t="shared" si="50"/>
        <v>1936.7499999998756</v>
      </c>
      <c r="D1643">
        <f t="shared" si="51"/>
        <v>302.24429271308748</v>
      </c>
    </row>
    <row r="1644" spans="1:4">
      <c r="A1644" s="34">
        <f t="shared" si="50"/>
        <v>1936.8333333332089</v>
      </c>
      <c r="D1644">
        <f t="shared" si="51"/>
        <v>302.28692639887771</v>
      </c>
    </row>
    <row r="1645" spans="1:4">
      <c r="A1645" s="34">
        <f t="shared" si="50"/>
        <v>1936.9166666665421</v>
      </c>
      <c r="D1645">
        <f t="shared" si="51"/>
        <v>302.32961441180174</v>
      </c>
    </row>
    <row r="1646" spans="1:4">
      <c r="A1646" s="34">
        <f t="shared" si="50"/>
        <v>1936.9999999998754</v>
      </c>
      <c r="D1646">
        <f t="shared" si="51"/>
        <v>302.37235678638592</v>
      </c>
    </row>
    <row r="1647" spans="1:4">
      <c r="A1647" s="34">
        <f t="shared" si="50"/>
        <v>1937.0833333332087</v>
      </c>
      <c r="D1647">
        <f t="shared" si="51"/>
        <v>302.41515355715654</v>
      </c>
    </row>
    <row r="1648" spans="1:4">
      <c r="A1648" s="34">
        <f t="shared" si="50"/>
        <v>1937.1666666665419</v>
      </c>
      <c r="D1648">
        <f t="shared" si="51"/>
        <v>302.45800475863996</v>
      </c>
    </row>
    <row r="1649" spans="1:4">
      <c r="A1649" s="34">
        <f t="shared" si="50"/>
        <v>1937.2499999998752</v>
      </c>
      <c r="D1649">
        <f t="shared" si="51"/>
        <v>302.50091042536241</v>
      </c>
    </row>
    <row r="1650" spans="1:4">
      <c r="A1650" s="34">
        <f t="shared" si="50"/>
        <v>1937.3333333332084</v>
      </c>
      <c r="D1650">
        <f t="shared" si="51"/>
        <v>302.54387059185029</v>
      </c>
    </row>
    <row r="1651" spans="1:4">
      <c r="A1651" s="34">
        <f t="shared" si="50"/>
        <v>1937.4166666665417</v>
      </c>
      <c r="D1651">
        <f t="shared" si="51"/>
        <v>302.58688529262986</v>
      </c>
    </row>
    <row r="1652" spans="1:4">
      <c r="A1652" s="34">
        <f t="shared" si="50"/>
        <v>1937.4999999998749</v>
      </c>
      <c r="D1652">
        <f t="shared" si="51"/>
        <v>302.62995456222751</v>
      </c>
    </row>
    <row r="1653" spans="1:4">
      <c r="A1653" s="34">
        <f t="shared" si="50"/>
        <v>1937.5833333332082</v>
      </c>
      <c r="D1653">
        <f t="shared" si="51"/>
        <v>302.67307843516949</v>
      </c>
    </row>
    <row r="1654" spans="1:4">
      <c r="A1654" s="34">
        <f t="shared" si="50"/>
        <v>1937.6666666665415</v>
      </c>
      <c r="D1654">
        <f t="shared" si="51"/>
        <v>302.7162569459822</v>
      </c>
    </row>
    <row r="1655" spans="1:4">
      <c r="A1655" s="34">
        <f t="shared" si="50"/>
        <v>1937.7499999998747</v>
      </c>
      <c r="D1655">
        <f t="shared" si="51"/>
        <v>302.75949012919187</v>
      </c>
    </row>
    <row r="1656" spans="1:4">
      <c r="A1656" s="34">
        <f t="shared" si="50"/>
        <v>1937.833333333208</v>
      </c>
      <c r="D1656">
        <f t="shared" si="51"/>
        <v>302.80277801932488</v>
      </c>
    </row>
    <row r="1657" spans="1:4">
      <c r="A1657" s="34">
        <f t="shared" si="50"/>
        <v>1937.9166666665412</v>
      </c>
      <c r="D1657">
        <f t="shared" si="51"/>
        <v>302.84612065090755</v>
      </c>
    </row>
    <row r="1658" spans="1:4">
      <c r="A1658" s="34">
        <f t="shared" si="50"/>
        <v>1937.9999999998745</v>
      </c>
      <c r="D1658">
        <f t="shared" si="51"/>
        <v>302.88951805846614</v>
      </c>
    </row>
    <row r="1659" spans="1:4">
      <c r="A1659" s="34">
        <f t="shared" si="50"/>
        <v>1938.0833333332077</v>
      </c>
      <c r="D1659">
        <f t="shared" si="51"/>
        <v>302.93297027652704</v>
      </c>
    </row>
    <row r="1660" spans="1:4">
      <c r="A1660" s="34">
        <f t="shared" si="50"/>
        <v>1938.166666666541</v>
      </c>
      <c r="D1660">
        <f t="shared" si="51"/>
        <v>302.97647733961657</v>
      </c>
    </row>
    <row r="1661" spans="1:4">
      <c r="A1661" s="34">
        <f t="shared" si="50"/>
        <v>1938.2499999998743</v>
      </c>
      <c r="D1661">
        <f t="shared" si="51"/>
        <v>303.02003928226094</v>
      </c>
    </row>
    <row r="1662" spans="1:4">
      <c r="A1662" s="34">
        <f t="shared" si="50"/>
        <v>1938.3333333332075</v>
      </c>
      <c r="D1662">
        <f t="shared" si="51"/>
        <v>303.06365613898663</v>
      </c>
    </row>
    <row r="1663" spans="1:4">
      <c r="A1663" s="34">
        <f t="shared" si="50"/>
        <v>1938.4166666665408</v>
      </c>
      <c r="D1663">
        <f t="shared" si="51"/>
        <v>303.10732794431982</v>
      </c>
    </row>
    <row r="1664" spans="1:4">
      <c r="A1664" s="34">
        <f t="shared" si="50"/>
        <v>1938.499999999874</v>
      </c>
      <c r="D1664">
        <f t="shared" si="51"/>
        <v>303.15105473278692</v>
      </c>
    </row>
    <row r="1665" spans="1:4">
      <c r="A1665" s="34">
        <f t="shared" si="50"/>
        <v>1938.5833333332073</v>
      </c>
      <c r="D1665">
        <f t="shared" si="51"/>
        <v>303.19483653891422</v>
      </c>
    </row>
    <row r="1666" spans="1:4">
      <c r="A1666" s="34">
        <f t="shared" si="50"/>
        <v>1938.6666666665406</v>
      </c>
      <c r="D1666">
        <f t="shared" si="51"/>
        <v>303.23867339722801</v>
      </c>
    </row>
    <row r="1667" spans="1:4">
      <c r="A1667" s="34">
        <f t="shared" si="50"/>
        <v>1938.7499999998738</v>
      </c>
      <c r="D1667">
        <f t="shared" si="51"/>
        <v>303.28256534225471</v>
      </c>
    </row>
    <row r="1668" spans="1:4">
      <c r="A1668" s="34">
        <f t="shared" ref="A1668:A1731" si="52">A1667+1/12</f>
        <v>1938.8333333332071</v>
      </c>
      <c r="D1668">
        <f t="shared" ref="D1668:D1731" si="53">K$6*(A1668-A$2)*(A1668-A$2)*(A1668-A$2)+K$7*(A1668-A$2)*(A1668-A$2)+K$9</f>
        <v>303.3265124085205</v>
      </c>
    </row>
    <row r="1669" spans="1:4">
      <c r="A1669" s="34">
        <f t="shared" si="52"/>
        <v>1938.9166666665403</v>
      </c>
      <c r="D1669">
        <f t="shared" si="53"/>
        <v>303.37051463055178</v>
      </c>
    </row>
    <row r="1670" spans="1:4">
      <c r="A1670" s="34">
        <f t="shared" si="52"/>
        <v>1938.9999999998736</v>
      </c>
      <c r="D1670">
        <f t="shared" si="53"/>
        <v>303.41457204287485</v>
      </c>
    </row>
    <row r="1671" spans="1:4">
      <c r="A1671" s="34">
        <f t="shared" si="52"/>
        <v>1939.0833333332068</v>
      </c>
      <c r="D1671">
        <f t="shared" si="53"/>
        <v>303.45868468001606</v>
      </c>
    </row>
    <row r="1672" spans="1:4">
      <c r="A1672" s="34">
        <f t="shared" si="52"/>
        <v>1939.1666666665401</v>
      </c>
      <c r="D1672">
        <f t="shared" si="53"/>
        <v>303.50285257650171</v>
      </c>
    </row>
    <row r="1673" spans="1:4">
      <c r="A1673" s="34">
        <f t="shared" si="52"/>
        <v>1939.2499999998734</v>
      </c>
      <c r="D1673">
        <f t="shared" si="53"/>
        <v>303.54707576685814</v>
      </c>
    </row>
    <row r="1674" spans="1:4">
      <c r="A1674" s="34">
        <f t="shared" si="52"/>
        <v>1939.3333333332066</v>
      </c>
      <c r="D1674">
        <f t="shared" si="53"/>
        <v>303.5913542856116</v>
      </c>
    </row>
    <row r="1675" spans="1:4">
      <c r="A1675" s="34">
        <f t="shared" si="52"/>
        <v>1939.4166666665399</v>
      </c>
      <c r="D1675">
        <f t="shared" si="53"/>
        <v>303.63568816728849</v>
      </c>
    </row>
    <row r="1676" spans="1:4">
      <c r="A1676" s="34">
        <f t="shared" si="52"/>
        <v>1939.4999999998731</v>
      </c>
      <c r="D1676">
        <f t="shared" si="53"/>
        <v>303.68007744641505</v>
      </c>
    </row>
    <row r="1677" spans="1:4">
      <c r="A1677" s="34">
        <f t="shared" si="52"/>
        <v>1939.5833333332064</v>
      </c>
      <c r="D1677">
        <f t="shared" si="53"/>
        <v>303.7245221575177</v>
      </c>
    </row>
    <row r="1678" spans="1:4">
      <c r="A1678" s="34">
        <f t="shared" si="52"/>
        <v>1939.6666666665396</v>
      </c>
      <c r="D1678">
        <f t="shared" si="53"/>
        <v>303.76902233512266</v>
      </c>
    </row>
    <row r="1679" spans="1:4">
      <c r="A1679" s="34">
        <f t="shared" si="52"/>
        <v>1939.7499999998729</v>
      </c>
      <c r="D1679">
        <f t="shared" si="53"/>
        <v>303.81357801375634</v>
      </c>
    </row>
    <row r="1680" spans="1:4">
      <c r="A1680" s="34">
        <f t="shared" si="52"/>
        <v>1939.8333333332062</v>
      </c>
      <c r="D1680">
        <f t="shared" si="53"/>
        <v>303.85818922794499</v>
      </c>
    </row>
    <row r="1681" spans="1:4">
      <c r="A1681" s="34">
        <f t="shared" si="52"/>
        <v>1939.9166666665394</v>
      </c>
      <c r="D1681">
        <f t="shared" si="53"/>
        <v>303.90285601221495</v>
      </c>
    </row>
    <row r="1682" spans="1:4">
      <c r="A1682" s="34">
        <f t="shared" si="52"/>
        <v>1939.9999999998727</v>
      </c>
      <c r="D1682">
        <f t="shared" si="53"/>
        <v>303.94757840109253</v>
      </c>
    </row>
    <row r="1683" spans="1:4">
      <c r="A1683" s="34">
        <f t="shared" si="52"/>
        <v>1940.0833333332059</v>
      </c>
      <c r="D1683">
        <f t="shared" si="53"/>
        <v>303.99235642910406</v>
      </c>
    </row>
    <row r="1684" spans="1:4">
      <c r="A1684" s="34">
        <f t="shared" si="52"/>
        <v>1940.1666666665392</v>
      </c>
      <c r="D1684">
        <f t="shared" si="53"/>
        <v>304.03719013077591</v>
      </c>
    </row>
    <row r="1685" spans="1:4">
      <c r="A1685" s="34">
        <f t="shared" si="52"/>
        <v>1940.2499999998724</v>
      </c>
      <c r="D1685">
        <f t="shared" si="53"/>
        <v>304.08207954063431</v>
      </c>
    </row>
    <row r="1686" spans="1:4">
      <c r="A1686" s="34">
        <f t="shared" si="52"/>
        <v>1940.3333333332057</v>
      </c>
      <c r="D1686">
        <f t="shared" si="53"/>
        <v>304.12702469320567</v>
      </c>
    </row>
    <row r="1687" spans="1:4">
      <c r="A1687" s="34">
        <f t="shared" si="52"/>
        <v>1940.416666666539</v>
      </c>
      <c r="D1687">
        <f t="shared" si="53"/>
        <v>304.17202562301622</v>
      </c>
    </row>
    <row r="1688" spans="1:4">
      <c r="A1688" s="34">
        <f t="shared" si="52"/>
        <v>1940.4999999998722</v>
      </c>
      <c r="D1688">
        <f t="shared" si="53"/>
        <v>304.21708236459233</v>
      </c>
    </row>
    <row r="1689" spans="1:4">
      <c r="A1689" s="34">
        <f t="shared" si="52"/>
        <v>1940.5833333332055</v>
      </c>
      <c r="D1689">
        <f t="shared" si="53"/>
        <v>304.26219495246033</v>
      </c>
    </row>
    <row r="1690" spans="1:4">
      <c r="A1690" s="34">
        <f t="shared" si="52"/>
        <v>1940.6666666665387</v>
      </c>
      <c r="D1690">
        <f t="shared" si="53"/>
        <v>304.30736342114653</v>
      </c>
    </row>
    <row r="1691" spans="1:4">
      <c r="A1691" s="34">
        <f t="shared" si="52"/>
        <v>1940.749999999872</v>
      </c>
      <c r="D1691">
        <f t="shared" si="53"/>
        <v>304.35258780517722</v>
      </c>
    </row>
    <row r="1692" spans="1:4">
      <c r="A1692" s="34">
        <f t="shared" si="52"/>
        <v>1940.8333333332052</v>
      </c>
      <c r="D1692">
        <f t="shared" si="53"/>
        <v>304.39786813907875</v>
      </c>
    </row>
    <row r="1693" spans="1:4">
      <c r="A1693" s="34">
        <f t="shared" si="52"/>
        <v>1940.9166666665385</v>
      </c>
      <c r="D1693">
        <f t="shared" si="53"/>
        <v>304.44320445737742</v>
      </c>
    </row>
    <row r="1694" spans="1:4">
      <c r="A1694" s="34">
        <f t="shared" si="52"/>
        <v>1940.9999999998718</v>
      </c>
      <c r="D1694">
        <f t="shared" si="53"/>
        <v>304.48859679459957</v>
      </c>
    </row>
    <row r="1695" spans="1:4">
      <c r="A1695" s="34">
        <f t="shared" si="52"/>
        <v>1941.083333333205</v>
      </c>
      <c r="D1695">
        <f t="shared" si="53"/>
        <v>304.53404518527145</v>
      </c>
    </row>
    <row r="1696" spans="1:4">
      <c r="A1696" s="34">
        <f t="shared" si="52"/>
        <v>1941.1666666665383</v>
      </c>
      <c r="D1696">
        <f t="shared" si="53"/>
        <v>304.57954966391952</v>
      </c>
    </row>
    <row r="1697" spans="1:4">
      <c r="A1697" s="34">
        <f t="shared" si="52"/>
        <v>1941.2499999998715</v>
      </c>
      <c r="D1697">
        <f t="shared" si="53"/>
        <v>304.62511026507002</v>
      </c>
    </row>
    <row r="1698" spans="1:4">
      <c r="A1698" s="34">
        <f t="shared" si="52"/>
        <v>1941.3333333332048</v>
      </c>
      <c r="D1698">
        <f t="shared" si="53"/>
        <v>304.67072702324924</v>
      </c>
    </row>
    <row r="1699" spans="1:4">
      <c r="A1699" s="34">
        <f t="shared" si="52"/>
        <v>1941.416666666538</v>
      </c>
      <c r="D1699">
        <f t="shared" si="53"/>
        <v>304.71639997298354</v>
      </c>
    </row>
    <row r="1700" spans="1:4">
      <c r="A1700" s="34">
        <f t="shared" si="52"/>
        <v>1941.4999999998713</v>
      </c>
      <c r="D1700">
        <f t="shared" si="53"/>
        <v>304.7621291487992</v>
      </c>
    </row>
    <row r="1701" spans="1:4">
      <c r="A1701" s="34">
        <f t="shared" si="52"/>
        <v>1941.5833333332046</v>
      </c>
      <c r="D1701">
        <f t="shared" si="53"/>
        <v>304.80791458522259</v>
      </c>
    </row>
    <row r="1702" spans="1:4">
      <c r="A1702" s="34">
        <f t="shared" si="52"/>
        <v>1941.6666666665378</v>
      </c>
      <c r="D1702">
        <f t="shared" si="53"/>
        <v>304.85375631677999</v>
      </c>
    </row>
    <row r="1703" spans="1:4">
      <c r="A1703" s="34">
        <f t="shared" si="52"/>
        <v>1941.7499999998711</v>
      </c>
      <c r="D1703">
        <f t="shared" si="53"/>
        <v>304.89965437799776</v>
      </c>
    </row>
    <row r="1704" spans="1:4">
      <c r="A1704" s="34">
        <f t="shared" si="52"/>
        <v>1941.8333333332043</v>
      </c>
      <c r="D1704">
        <f t="shared" si="53"/>
        <v>304.94560880340219</v>
      </c>
    </row>
    <row r="1705" spans="1:4">
      <c r="A1705" s="34">
        <f t="shared" si="52"/>
        <v>1941.9166666665376</v>
      </c>
      <c r="D1705">
        <f t="shared" si="53"/>
        <v>304.99161962751964</v>
      </c>
    </row>
    <row r="1706" spans="1:4">
      <c r="A1706" s="34">
        <f t="shared" si="52"/>
        <v>1941.9999999998709</v>
      </c>
      <c r="D1706">
        <f t="shared" si="53"/>
        <v>305.03768688487634</v>
      </c>
    </row>
    <row r="1707" spans="1:4">
      <c r="A1707" s="34">
        <f t="shared" si="52"/>
        <v>1942.0833333332041</v>
      </c>
      <c r="D1707">
        <f t="shared" si="53"/>
        <v>305.08381060999869</v>
      </c>
    </row>
    <row r="1708" spans="1:4">
      <c r="A1708" s="34">
        <f t="shared" si="52"/>
        <v>1942.1666666665374</v>
      </c>
      <c r="D1708">
        <f t="shared" si="53"/>
        <v>305.129990837413</v>
      </c>
    </row>
    <row r="1709" spans="1:4">
      <c r="A1709" s="34">
        <f t="shared" si="52"/>
        <v>1942.2499999998706</v>
      </c>
      <c r="D1709">
        <f t="shared" si="53"/>
        <v>305.17622760164556</v>
      </c>
    </row>
    <row r="1710" spans="1:4">
      <c r="A1710" s="34">
        <f t="shared" si="52"/>
        <v>1942.3333333332039</v>
      </c>
      <c r="D1710">
        <f t="shared" si="53"/>
        <v>305.22252093722273</v>
      </c>
    </row>
    <row r="1711" spans="1:4">
      <c r="A1711" s="34">
        <f t="shared" si="52"/>
        <v>1942.4166666665371</v>
      </c>
      <c r="D1711">
        <f t="shared" si="53"/>
        <v>305.26887087867078</v>
      </c>
    </row>
    <row r="1712" spans="1:4">
      <c r="A1712" s="34">
        <f t="shared" si="52"/>
        <v>1942.4999999998704</v>
      </c>
      <c r="D1712">
        <f t="shared" si="53"/>
        <v>305.31527746051609</v>
      </c>
    </row>
    <row r="1713" spans="1:4">
      <c r="A1713" s="34">
        <f t="shared" si="52"/>
        <v>1942.5833333332037</v>
      </c>
      <c r="D1713">
        <f t="shared" si="53"/>
        <v>305.36174071728487</v>
      </c>
    </row>
    <row r="1714" spans="1:4">
      <c r="A1714" s="34">
        <f t="shared" si="52"/>
        <v>1942.6666666665369</v>
      </c>
      <c r="D1714">
        <f t="shared" si="53"/>
        <v>305.40826068350361</v>
      </c>
    </row>
    <row r="1715" spans="1:4">
      <c r="A1715" s="34">
        <f t="shared" si="52"/>
        <v>1942.7499999998702</v>
      </c>
      <c r="D1715">
        <f t="shared" si="53"/>
        <v>305.45483739369848</v>
      </c>
    </row>
    <row r="1716" spans="1:4">
      <c r="A1716" s="34">
        <f t="shared" si="52"/>
        <v>1942.8333333332034</v>
      </c>
      <c r="D1716">
        <f t="shared" si="53"/>
        <v>305.50147088239584</v>
      </c>
    </row>
    <row r="1717" spans="1:4">
      <c r="A1717" s="34">
        <f t="shared" si="52"/>
        <v>1942.9166666665367</v>
      </c>
      <c r="D1717">
        <f t="shared" si="53"/>
        <v>305.54816118412208</v>
      </c>
    </row>
    <row r="1718" spans="1:4">
      <c r="A1718" s="34">
        <f t="shared" si="52"/>
        <v>1942.9999999998699</v>
      </c>
      <c r="D1718">
        <f t="shared" si="53"/>
        <v>305.5949083334034</v>
      </c>
    </row>
    <row r="1719" spans="1:4">
      <c r="A1719" s="34">
        <f t="shared" si="52"/>
        <v>1943.0833333332032</v>
      </c>
      <c r="D1719">
        <f t="shared" si="53"/>
        <v>305.64171236476619</v>
      </c>
    </row>
    <row r="1720" spans="1:4">
      <c r="A1720" s="34">
        <f t="shared" si="52"/>
        <v>1943.1666666665365</v>
      </c>
      <c r="D1720">
        <f t="shared" si="53"/>
        <v>305.68857331273682</v>
      </c>
    </row>
    <row r="1721" spans="1:4">
      <c r="A1721" s="34">
        <f t="shared" si="52"/>
        <v>1943.2499999998697</v>
      </c>
      <c r="D1721">
        <f t="shared" si="53"/>
        <v>305.73549121184146</v>
      </c>
    </row>
    <row r="1722" spans="1:4">
      <c r="A1722" s="34">
        <f t="shared" si="52"/>
        <v>1943.333333333203</v>
      </c>
      <c r="D1722">
        <f t="shared" si="53"/>
        <v>305.78246609660658</v>
      </c>
    </row>
    <row r="1723" spans="1:4">
      <c r="A1723" s="34">
        <f t="shared" si="52"/>
        <v>1943.4166666665362</v>
      </c>
      <c r="D1723">
        <f t="shared" si="53"/>
        <v>305.82949800155848</v>
      </c>
    </row>
    <row r="1724" spans="1:4">
      <c r="A1724" s="34">
        <f t="shared" si="52"/>
        <v>1943.4999999998695</v>
      </c>
      <c r="D1724">
        <f t="shared" si="53"/>
        <v>305.87658696122338</v>
      </c>
    </row>
    <row r="1725" spans="1:4">
      <c r="A1725" s="34">
        <f t="shared" si="52"/>
        <v>1943.5833333332027</v>
      </c>
      <c r="D1725">
        <f t="shared" si="53"/>
        <v>305.92373301012771</v>
      </c>
    </row>
    <row r="1726" spans="1:4">
      <c r="A1726" s="34">
        <f t="shared" si="52"/>
        <v>1943.666666666536</v>
      </c>
      <c r="D1726">
        <f t="shared" si="53"/>
        <v>305.97093618279769</v>
      </c>
    </row>
    <row r="1727" spans="1:4">
      <c r="A1727" s="34">
        <f t="shared" si="52"/>
        <v>1943.7499999998693</v>
      </c>
      <c r="D1727">
        <f t="shared" si="53"/>
        <v>306.01819651375968</v>
      </c>
    </row>
    <row r="1728" spans="1:4">
      <c r="A1728" s="34">
        <f t="shared" si="52"/>
        <v>1943.8333333332025</v>
      </c>
      <c r="D1728">
        <f t="shared" si="53"/>
        <v>306.06551403754008</v>
      </c>
    </row>
    <row r="1729" spans="1:4">
      <c r="A1729" s="34">
        <f t="shared" si="52"/>
        <v>1943.9166666665358</v>
      </c>
      <c r="D1729">
        <f t="shared" si="53"/>
        <v>306.11288878866509</v>
      </c>
    </row>
    <row r="1730" spans="1:4">
      <c r="A1730" s="34">
        <f t="shared" si="52"/>
        <v>1943.999999999869</v>
      </c>
      <c r="D1730">
        <f t="shared" si="53"/>
        <v>306.1603208016611</v>
      </c>
    </row>
    <row r="1731" spans="1:4">
      <c r="A1731" s="34">
        <f t="shared" si="52"/>
        <v>1944.0833333332023</v>
      </c>
      <c r="D1731">
        <f t="shared" si="53"/>
        <v>306.20781011105441</v>
      </c>
    </row>
    <row r="1732" spans="1:4">
      <c r="A1732" s="34">
        <f t="shared" ref="A1732:A1795" si="54">A1731+1/12</f>
        <v>1944.1666666665355</v>
      </c>
      <c r="D1732">
        <f t="shared" ref="D1732:D1795" si="55">K$6*(A1732-A$2)*(A1732-A$2)*(A1732-A$2)+K$7*(A1732-A$2)*(A1732-A$2)+K$9</f>
        <v>306.25535675137132</v>
      </c>
    </row>
    <row r="1733" spans="1:4">
      <c r="A1733" s="34">
        <f t="shared" si="54"/>
        <v>1944.2499999998688</v>
      </c>
      <c r="D1733">
        <f t="shared" si="55"/>
        <v>306.30296075713818</v>
      </c>
    </row>
    <row r="1734" spans="1:4">
      <c r="A1734" s="34">
        <f t="shared" si="54"/>
        <v>1944.3333333332021</v>
      </c>
      <c r="D1734">
        <f t="shared" si="55"/>
        <v>306.35062216288128</v>
      </c>
    </row>
    <row r="1735" spans="1:4">
      <c r="A1735" s="34">
        <f t="shared" si="54"/>
        <v>1944.4166666665353</v>
      </c>
      <c r="D1735">
        <f t="shared" si="55"/>
        <v>306.39834100312697</v>
      </c>
    </row>
    <row r="1736" spans="1:4">
      <c r="A1736" s="34">
        <f t="shared" si="54"/>
        <v>1944.4999999998686</v>
      </c>
      <c r="D1736">
        <f t="shared" si="55"/>
        <v>306.44611731240155</v>
      </c>
    </row>
    <row r="1737" spans="1:4">
      <c r="A1737" s="34">
        <f t="shared" si="54"/>
        <v>1944.5833333332018</v>
      </c>
      <c r="D1737">
        <f t="shared" si="55"/>
        <v>306.49395112523138</v>
      </c>
    </row>
    <row r="1738" spans="1:4">
      <c r="A1738" s="34">
        <f t="shared" si="54"/>
        <v>1944.6666666665351</v>
      </c>
      <c r="D1738">
        <f t="shared" si="55"/>
        <v>306.54184247614273</v>
      </c>
    </row>
    <row r="1739" spans="1:4">
      <c r="A1739" s="34">
        <f t="shared" si="54"/>
        <v>1944.7499999998684</v>
      </c>
      <c r="D1739">
        <f t="shared" si="55"/>
        <v>306.58979139966192</v>
      </c>
    </row>
    <row r="1740" spans="1:4">
      <c r="A1740" s="34">
        <f t="shared" si="54"/>
        <v>1944.8333333332016</v>
      </c>
      <c r="D1740">
        <f t="shared" si="55"/>
        <v>306.63779793031529</v>
      </c>
    </row>
    <row r="1741" spans="1:4">
      <c r="A1741" s="34">
        <f t="shared" si="54"/>
        <v>1944.9166666665349</v>
      </c>
      <c r="D1741">
        <f t="shared" si="55"/>
        <v>306.68586210262919</v>
      </c>
    </row>
    <row r="1742" spans="1:4">
      <c r="A1742" s="34">
        <f t="shared" si="54"/>
        <v>1944.9999999998681</v>
      </c>
      <c r="D1742">
        <f t="shared" si="55"/>
        <v>306.73398395112986</v>
      </c>
    </row>
    <row r="1743" spans="1:4">
      <c r="A1743" s="34">
        <f t="shared" si="54"/>
        <v>1945.0833333332014</v>
      </c>
      <c r="D1743">
        <f t="shared" si="55"/>
        <v>306.78216351034371</v>
      </c>
    </row>
    <row r="1744" spans="1:4">
      <c r="A1744" s="34">
        <f t="shared" si="54"/>
        <v>1945.1666666665346</v>
      </c>
      <c r="D1744">
        <f t="shared" si="55"/>
        <v>306.83040081479697</v>
      </c>
    </row>
    <row r="1745" spans="1:4">
      <c r="A1745" s="34">
        <f t="shared" si="54"/>
        <v>1945.2499999998679</v>
      </c>
      <c r="D1745">
        <f t="shared" si="55"/>
        <v>306.87869589901607</v>
      </c>
    </row>
    <row r="1746" spans="1:4">
      <c r="A1746" s="34">
        <f t="shared" si="54"/>
        <v>1945.3333333332012</v>
      </c>
      <c r="D1746">
        <f t="shared" si="55"/>
        <v>306.92704879752716</v>
      </c>
    </row>
    <row r="1747" spans="1:4">
      <c r="A1747" s="34">
        <f t="shared" si="54"/>
        <v>1945.4166666665344</v>
      </c>
      <c r="D1747">
        <f t="shared" si="55"/>
        <v>306.97545954485679</v>
      </c>
    </row>
    <row r="1748" spans="1:4">
      <c r="A1748" s="34">
        <f t="shared" si="54"/>
        <v>1945.4999999998677</v>
      </c>
      <c r="D1748">
        <f t="shared" si="55"/>
        <v>307.02392817553107</v>
      </c>
    </row>
    <row r="1749" spans="1:4">
      <c r="A1749" s="34">
        <f t="shared" si="54"/>
        <v>1945.5833333332009</v>
      </c>
      <c r="D1749">
        <f t="shared" si="55"/>
        <v>307.07245472407641</v>
      </c>
    </row>
    <row r="1750" spans="1:4">
      <c r="A1750" s="34">
        <f t="shared" si="54"/>
        <v>1945.6666666665342</v>
      </c>
      <c r="D1750">
        <f t="shared" si="55"/>
        <v>307.12103922501916</v>
      </c>
    </row>
    <row r="1751" spans="1:4">
      <c r="A1751" s="34">
        <f t="shared" si="54"/>
        <v>1945.7499999998674</v>
      </c>
      <c r="D1751">
        <f t="shared" si="55"/>
        <v>307.16968171288556</v>
      </c>
    </row>
    <row r="1752" spans="1:4">
      <c r="A1752" s="34">
        <f t="shared" si="54"/>
        <v>1945.8333333332007</v>
      </c>
      <c r="D1752">
        <f t="shared" si="55"/>
        <v>307.21838222220197</v>
      </c>
    </row>
    <row r="1753" spans="1:4">
      <c r="A1753" s="34">
        <f t="shared" si="54"/>
        <v>1945.916666666534</v>
      </c>
      <c r="D1753">
        <f t="shared" si="55"/>
        <v>307.26714078749478</v>
      </c>
    </row>
    <row r="1754" spans="1:4">
      <c r="A1754" s="34">
        <f t="shared" si="54"/>
        <v>1945.9999999998672</v>
      </c>
      <c r="D1754">
        <f t="shared" si="55"/>
        <v>307.31595744329019</v>
      </c>
    </row>
    <row r="1755" spans="1:4">
      <c r="A1755" s="34">
        <f t="shared" si="54"/>
        <v>1946.0833333332005</v>
      </c>
      <c r="D1755">
        <f t="shared" si="55"/>
        <v>307.36483222411459</v>
      </c>
    </row>
    <row r="1756" spans="1:4">
      <c r="A1756" s="34">
        <f t="shared" si="54"/>
        <v>1946.1666666665337</v>
      </c>
      <c r="D1756">
        <f t="shared" si="55"/>
        <v>307.41376516449424</v>
      </c>
    </row>
    <row r="1757" spans="1:4">
      <c r="A1757" s="34">
        <f t="shared" si="54"/>
        <v>1946.249999999867</v>
      </c>
      <c r="D1757">
        <f t="shared" si="55"/>
        <v>307.46275629895553</v>
      </c>
    </row>
    <row r="1758" spans="1:4">
      <c r="A1758" s="34">
        <f t="shared" si="54"/>
        <v>1946.3333333332002</v>
      </c>
      <c r="D1758">
        <f t="shared" si="55"/>
        <v>307.51180566202476</v>
      </c>
    </row>
    <row r="1759" spans="1:4">
      <c r="A1759" s="34">
        <f t="shared" si="54"/>
        <v>1946.4166666665335</v>
      </c>
      <c r="D1759">
        <f t="shared" si="55"/>
        <v>307.56091328822822</v>
      </c>
    </row>
    <row r="1760" spans="1:4">
      <c r="A1760" s="34">
        <f t="shared" si="54"/>
        <v>1946.4999999998668</v>
      </c>
      <c r="D1760">
        <f t="shared" si="55"/>
        <v>307.61007921209227</v>
      </c>
    </row>
    <row r="1761" spans="1:4">
      <c r="A1761" s="34">
        <f t="shared" si="54"/>
        <v>1946.5833333332</v>
      </c>
      <c r="D1761">
        <f t="shared" si="55"/>
        <v>307.65930346814321</v>
      </c>
    </row>
    <row r="1762" spans="1:4">
      <c r="A1762" s="34">
        <f t="shared" si="54"/>
        <v>1946.6666666665333</v>
      </c>
      <c r="D1762">
        <f t="shared" si="55"/>
        <v>307.70858609090737</v>
      </c>
    </row>
    <row r="1763" spans="1:4">
      <c r="A1763" s="34">
        <f t="shared" si="54"/>
        <v>1946.7499999998665</v>
      </c>
      <c r="D1763">
        <f t="shared" si="55"/>
        <v>307.75792711491101</v>
      </c>
    </row>
    <row r="1764" spans="1:4">
      <c r="A1764" s="34">
        <f t="shared" si="54"/>
        <v>1946.8333333331998</v>
      </c>
      <c r="D1764">
        <f t="shared" si="55"/>
        <v>307.80732657468059</v>
      </c>
    </row>
    <row r="1765" spans="1:4">
      <c r="A1765" s="34">
        <f t="shared" si="54"/>
        <v>1946.916666666533</v>
      </c>
      <c r="D1765">
        <f t="shared" si="55"/>
        <v>307.85678450474222</v>
      </c>
    </row>
    <row r="1766" spans="1:4">
      <c r="A1766" s="34">
        <f t="shared" si="54"/>
        <v>1946.9999999998663</v>
      </c>
      <c r="D1766">
        <f t="shared" si="55"/>
        <v>307.90630093962244</v>
      </c>
    </row>
    <row r="1767" spans="1:4">
      <c r="A1767" s="34">
        <f t="shared" si="54"/>
        <v>1947.0833333331996</v>
      </c>
      <c r="D1767">
        <f t="shared" si="55"/>
        <v>307.95587591384742</v>
      </c>
    </row>
    <row r="1768" spans="1:4">
      <c r="A1768" s="34">
        <f t="shared" si="54"/>
        <v>1947.1666666665328</v>
      </c>
      <c r="D1768">
        <f t="shared" si="55"/>
        <v>308.00550946194352</v>
      </c>
    </row>
    <row r="1769" spans="1:4">
      <c r="A1769" s="34">
        <f t="shared" si="54"/>
        <v>1947.2499999998661</v>
      </c>
      <c r="D1769">
        <f t="shared" si="55"/>
        <v>308.05520161843708</v>
      </c>
    </row>
    <row r="1770" spans="1:4">
      <c r="A1770" s="34">
        <f t="shared" si="54"/>
        <v>1947.3333333331993</v>
      </c>
      <c r="D1770">
        <f t="shared" si="55"/>
        <v>308.10495241785441</v>
      </c>
    </row>
    <row r="1771" spans="1:4">
      <c r="A1771" s="34">
        <f t="shared" si="54"/>
        <v>1947.4166666665326</v>
      </c>
      <c r="D1771">
        <f t="shared" si="55"/>
        <v>308.15476189472184</v>
      </c>
    </row>
    <row r="1772" spans="1:4">
      <c r="A1772" s="34">
        <f t="shared" si="54"/>
        <v>1947.4999999998658</v>
      </c>
      <c r="D1772">
        <f t="shared" si="55"/>
        <v>308.20463008356569</v>
      </c>
    </row>
    <row r="1773" spans="1:4">
      <c r="A1773" s="34">
        <f t="shared" si="54"/>
        <v>1947.5833333331991</v>
      </c>
      <c r="D1773">
        <f t="shared" si="55"/>
        <v>308.25455701891224</v>
      </c>
    </row>
    <row r="1774" spans="1:4">
      <c r="A1774" s="34">
        <f t="shared" si="54"/>
        <v>1947.6666666665324</v>
      </c>
      <c r="D1774">
        <f t="shared" si="55"/>
        <v>308.30454273528784</v>
      </c>
    </row>
    <row r="1775" spans="1:4">
      <c r="A1775" s="34">
        <f t="shared" si="54"/>
        <v>1947.7499999998656</v>
      </c>
      <c r="D1775">
        <f t="shared" si="55"/>
        <v>308.35458726721879</v>
      </c>
    </row>
    <row r="1776" spans="1:4">
      <c r="A1776" s="34">
        <f t="shared" si="54"/>
        <v>1947.8333333331989</v>
      </c>
      <c r="D1776">
        <f t="shared" si="55"/>
        <v>308.40469064923144</v>
      </c>
    </row>
    <row r="1777" spans="1:4">
      <c r="A1777" s="34">
        <f t="shared" si="54"/>
        <v>1947.9166666665321</v>
      </c>
      <c r="D1777">
        <f t="shared" si="55"/>
        <v>308.45485291585209</v>
      </c>
    </row>
    <row r="1778" spans="1:4">
      <c r="A1778" s="34">
        <f t="shared" si="54"/>
        <v>1947.9999999998654</v>
      </c>
      <c r="D1778">
        <f t="shared" si="55"/>
        <v>308.50507410160708</v>
      </c>
    </row>
    <row r="1779" spans="1:4">
      <c r="A1779" s="34">
        <f t="shared" si="54"/>
        <v>1948.0833333331987</v>
      </c>
      <c r="D1779">
        <f t="shared" si="55"/>
        <v>308.55535424102271</v>
      </c>
    </row>
    <row r="1780" spans="1:4">
      <c r="A1780" s="34">
        <f t="shared" si="54"/>
        <v>1948.1666666665319</v>
      </c>
      <c r="D1780">
        <f t="shared" si="55"/>
        <v>308.60569336862528</v>
      </c>
    </row>
    <row r="1781" spans="1:4">
      <c r="A1781" s="34">
        <f t="shared" si="54"/>
        <v>1948.2499999998652</v>
      </c>
      <c r="D1781">
        <f t="shared" si="55"/>
        <v>308.65609151894114</v>
      </c>
    </row>
    <row r="1782" spans="1:4">
      <c r="A1782" s="34">
        <f t="shared" si="54"/>
        <v>1948.3333333331984</v>
      </c>
      <c r="D1782">
        <f t="shared" si="55"/>
        <v>308.70654872649664</v>
      </c>
    </row>
    <row r="1783" spans="1:4">
      <c r="A1783" s="34">
        <f t="shared" si="54"/>
        <v>1948.4166666665317</v>
      </c>
      <c r="D1783">
        <f t="shared" si="55"/>
        <v>308.75706502581801</v>
      </c>
    </row>
    <row r="1784" spans="1:4">
      <c r="A1784" s="34">
        <f t="shared" si="54"/>
        <v>1948.4999999998649</v>
      </c>
      <c r="D1784">
        <f t="shared" si="55"/>
        <v>308.80764045143167</v>
      </c>
    </row>
    <row r="1785" spans="1:4">
      <c r="A1785" s="34">
        <f t="shared" si="54"/>
        <v>1948.5833333331982</v>
      </c>
      <c r="D1785">
        <f t="shared" si="55"/>
        <v>308.85827503786385</v>
      </c>
    </row>
    <row r="1786" spans="1:4">
      <c r="A1786" s="34">
        <f t="shared" si="54"/>
        <v>1948.6666666665315</v>
      </c>
      <c r="D1786">
        <f t="shared" si="55"/>
        <v>308.90896881964096</v>
      </c>
    </row>
    <row r="1787" spans="1:4">
      <c r="A1787" s="34">
        <f t="shared" si="54"/>
        <v>1948.7499999998647</v>
      </c>
      <c r="D1787">
        <f t="shared" si="55"/>
        <v>308.95972183128924</v>
      </c>
    </row>
    <row r="1788" spans="1:4">
      <c r="A1788" s="34">
        <f t="shared" si="54"/>
        <v>1948.833333333198</v>
      </c>
      <c r="D1788">
        <f t="shared" si="55"/>
        <v>309.01053410733505</v>
      </c>
    </row>
    <row r="1789" spans="1:4">
      <c r="A1789" s="34">
        <f t="shared" si="54"/>
        <v>1948.9166666665312</v>
      </c>
      <c r="D1789">
        <f t="shared" si="55"/>
        <v>309.06140568230472</v>
      </c>
    </row>
    <row r="1790" spans="1:4">
      <c r="A1790" s="34">
        <f t="shared" si="54"/>
        <v>1948.9999999998645</v>
      </c>
      <c r="D1790">
        <f t="shared" si="55"/>
        <v>309.11233659072451</v>
      </c>
    </row>
    <row r="1791" spans="1:4">
      <c r="A1791" s="34">
        <f t="shared" si="54"/>
        <v>1949.0833333331977</v>
      </c>
      <c r="D1791">
        <f t="shared" si="55"/>
        <v>309.16332686712082</v>
      </c>
    </row>
    <row r="1792" spans="1:4">
      <c r="A1792" s="34">
        <f t="shared" si="54"/>
        <v>1949.166666666531</v>
      </c>
      <c r="D1792">
        <f t="shared" si="55"/>
        <v>309.21437654601993</v>
      </c>
    </row>
    <row r="1793" spans="1:4">
      <c r="A1793" s="34">
        <f t="shared" si="54"/>
        <v>1949.2499999998643</v>
      </c>
      <c r="D1793">
        <f t="shared" si="55"/>
        <v>309.26548566194811</v>
      </c>
    </row>
    <row r="1794" spans="1:4">
      <c r="A1794" s="34">
        <f t="shared" si="54"/>
        <v>1949.3333333331975</v>
      </c>
      <c r="D1794">
        <f t="shared" si="55"/>
        <v>309.31665424943179</v>
      </c>
    </row>
    <row r="1795" spans="1:4">
      <c r="A1795" s="34">
        <f t="shared" si="54"/>
        <v>1949.4166666665308</v>
      </c>
      <c r="D1795">
        <f t="shared" si="55"/>
        <v>309.36788234299718</v>
      </c>
    </row>
    <row r="1796" spans="1:4">
      <c r="A1796" s="34">
        <f t="shared" ref="A1796:A1859" si="56">A1795+1/12</f>
        <v>1949.499999999864</v>
      </c>
      <c r="D1796">
        <f t="shared" ref="D1796:D1859" si="57">K$6*(A1796-A$2)*(A1796-A$2)*(A1796-A$2)+K$7*(A1796-A$2)*(A1796-A$2)+K$9</f>
        <v>309.41916997717067</v>
      </c>
    </row>
    <row r="1797" spans="1:4">
      <c r="A1797" s="34">
        <f t="shared" si="56"/>
        <v>1949.5833333331973</v>
      </c>
      <c r="D1797">
        <f t="shared" si="57"/>
        <v>309.47051718647856</v>
      </c>
    </row>
    <row r="1798" spans="1:4">
      <c r="A1798" s="34">
        <f t="shared" si="56"/>
        <v>1949.6666666665305</v>
      </c>
      <c r="D1798">
        <f t="shared" si="57"/>
        <v>309.5219240054472</v>
      </c>
    </row>
    <row r="1799" spans="1:4">
      <c r="A1799" s="34">
        <f t="shared" si="56"/>
        <v>1949.7499999998638</v>
      </c>
      <c r="D1799">
        <f t="shared" si="57"/>
        <v>309.57339046860284</v>
      </c>
    </row>
    <row r="1800" spans="1:4">
      <c r="A1800" s="34">
        <f t="shared" si="56"/>
        <v>1949.8333333331971</v>
      </c>
      <c r="D1800">
        <f t="shared" si="57"/>
        <v>309.62491661047187</v>
      </c>
    </row>
    <row r="1801" spans="1:4">
      <c r="A1801" s="34">
        <f t="shared" si="56"/>
        <v>1949.9166666665303</v>
      </c>
      <c r="D1801">
        <f t="shared" si="57"/>
        <v>309.67650246558054</v>
      </c>
    </row>
    <row r="1802" spans="1:4">
      <c r="A1802" s="34">
        <f t="shared" si="56"/>
        <v>1949.9999999998636</v>
      </c>
      <c r="D1802">
        <f t="shared" si="57"/>
        <v>309.7281480684552</v>
      </c>
    </row>
    <row r="1803" spans="1:4">
      <c r="A1803" s="34">
        <f t="shared" si="56"/>
        <v>1950.0833333331968</v>
      </c>
      <c r="D1803">
        <f t="shared" si="57"/>
        <v>309.7798534536222</v>
      </c>
    </row>
    <row r="1804" spans="1:4">
      <c r="A1804" s="34">
        <f t="shared" si="56"/>
        <v>1950.1666666665301</v>
      </c>
      <c r="D1804">
        <f t="shared" si="57"/>
        <v>309.83161865560788</v>
      </c>
    </row>
    <row r="1805" spans="1:4">
      <c r="A1805" s="34">
        <f t="shared" si="56"/>
        <v>1950.2499999998633</v>
      </c>
      <c r="D1805">
        <f t="shared" si="57"/>
        <v>309.88344370893844</v>
      </c>
    </row>
    <row r="1806" spans="1:4">
      <c r="A1806" s="34">
        <f t="shared" si="56"/>
        <v>1950.3333333331966</v>
      </c>
      <c r="D1806">
        <f t="shared" si="57"/>
        <v>309.93532864814034</v>
      </c>
    </row>
    <row r="1807" spans="1:4">
      <c r="A1807" s="34">
        <f t="shared" si="56"/>
        <v>1950.4166666665299</v>
      </c>
      <c r="D1807">
        <f t="shared" si="57"/>
        <v>309.98727350773981</v>
      </c>
    </row>
    <row r="1808" spans="1:4">
      <c r="A1808" s="34">
        <f t="shared" si="56"/>
        <v>1950.4999999998631</v>
      </c>
      <c r="D1808">
        <f t="shared" si="57"/>
        <v>310.03927832226316</v>
      </c>
    </row>
    <row r="1809" spans="1:4">
      <c r="A1809" s="34">
        <f t="shared" si="56"/>
        <v>1950.5833333331964</v>
      </c>
      <c r="D1809">
        <f t="shared" si="57"/>
        <v>310.09134312623678</v>
      </c>
    </row>
    <row r="1810" spans="1:4">
      <c r="A1810" s="34">
        <f t="shared" si="56"/>
        <v>1950.6666666665296</v>
      </c>
      <c r="D1810">
        <f t="shared" si="57"/>
        <v>310.14346795418697</v>
      </c>
    </row>
    <row r="1811" spans="1:4">
      <c r="A1811" s="34">
        <f t="shared" si="56"/>
        <v>1950.7499999998629</v>
      </c>
      <c r="D1811">
        <f t="shared" si="57"/>
        <v>310.19565284064004</v>
      </c>
    </row>
    <row r="1812" spans="1:4">
      <c r="A1812" s="34">
        <f t="shared" si="56"/>
        <v>1950.8333333331962</v>
      </c>
      <c r="D1812">
        <f t="shared" si="57"/>
        <v>310.24789782012226</v>
      </c>
    </row>
    <row r="1813" spans="1:4">
      <c r="A1813" s="34">
        <f t="shared" si="56"/>
        <v>1950.9166666665294</v>
      </c>
      <c r="D1813">
        <f t="shared" si="57"/>
        <v>310.30020292716</v>
      </c>
    </row>
    <row r="1814" spans="1:4">
      <c r="A1814" s="34">
        <f t="shared" si="56"/>
        <v>1950.9999999998627</v>
      </c>
      <c r="D1814">
        <f t="shared" si="57"/>
        <v>310.35256819627961</v>
      </c>
    </row>
    <row r="1815" spans="1:4">
      <c r="A1815" s="34">
        <f t="shared" si="56"/>
        <v>1951.0833333331959</v>
      </c>
      <c r="D1815">
        <f t="shared" si="57"/>
        <v>310.40499366200737</v>
      </c>
    </row>
    <row r="1816" spans="1:4">
      <c r="A1816" s="34">
        <f t="shared" si="56"/>
        <v>1951.1666666665292</v>
      </c>
      <c r="D1816">
        <f t="shared" si="57"/>
        <v>310.45747935886959</v>
      </c>
    </row>
    <row r="1817" spans="1:4">
      <c r="A1817" s="34">
        <f t="shared" si="56"/>
        <v>1951.2499999998624</v>
      </c>
      <c r="D1817">
        <f t="shared" si="57"/>
        <v>310.51002532139256</v>
      </c>
    </row>
    <row r="1818" spans="1:4">
      <c r="A1818" s="34">
        <f t="shared" si="56"/>
        <v>1951.3333333331957</v>
      </c>
      <c r="D1818">
        <f t="shared" si="57"/>
        <v>310.56263158410269</v>
      </c>
    </row>
    <row r="1819" spans="1:4">
      <c r="A1819" s="34">
        <f t="shared" si="56"/>
        <v>1951.416666666529</v>
      </c>
      <c r="D1819">
        <f t="shared" si="57"/>
        <v>310.61529818152627</v>
      </c>
    </row>
    <row r="1820" spans="1:4">
      <c r="A1820" s="34">
        <f t="shared" si="56"/>
        <v>1951.4999999998622</v>
      </c>
      <c r="D1820">
        <f t="shared" si="57"/>
        <v>310.66802514818954</v>
      </c>
    </row>
    <row r="1821" spans="1:4">
      <c r="A1821" s="34">
        <f t="shared" si="56"/>
        <v>1951.5833333331955</v>
      </c>
      <c r="D1821">
        <f t="shared" si="57"/>
        <v>310.72081251861891</v>
      </c>
    </row>
    <row r="1822" spans="1:4">
      <c r="A1822" s="34">
        <f t="shared" si="56"/>
        <v>1951.6666666665287</v>
      </c>
      <c r="D1822">
        <f t="shared" si="57"/>
        <v>310.77366032734068</v>
      </c>
    </row>
    <row r="1823" spans="1:4">
      <c r="A1823" s="34">
        <f t="shared" si="56"/>
        <v>1951.749999999862</v>
      </c>
      <c r="D1823">
        <f t="shared" si="57"/>
        <v>310.82656860888119</v>
      </c>
    </row>
    <row r="1824" spans="1:4">
      <c r="A1824" s="34">
        <f t="shared" si="56"/>
        <v>1951.8333333331952</v>
      </c>
      <c r="D1824">
        <f t="shared" si="57"/>
        <v>310.87953739776668</v>
      </c>
    </row>
    <row r="1825" spans="1:4">
      <c r="A1825" s="34">
        <f t="shared" si="56"/>
        <v>1951.9166666665285</v>
      </c>
      <c r="D1825">
        <f t="shared" si="57"/>
        <v>310.93256672852357</v>
      </c>
    </row>
    <row r="1826" spans="1:4">
      <c r="A1826" s="34">
        <f t="shared" si="56"/>
        <v>1951.9999999998618</v>
      </c>
      <c r="D1826">
        <f t="shared" si="57"/>
        <v>310.98565663567808</v>
      </c>
    </row>
    <row r="1827" spans="1:4">
      <c r="A1827" s="34">
        <f t="shared" si="56"/>
        <v>1952.083333333195</v>
      </c>
      <c r="D1827">
        <f t="shared" si="57"/>
        <v>311.03880715375664</v>
      </c>
    </row>
    <row r="1828" spans="1:4">
      <c r="A1828" s="34">
        <f t="shared" si="56"/>
        <v>1952.1666666665283</v>
      </c>
      <c r="D1828">
        <f t="shared" si="57"/>
        <v>311.09201831728546</v>
      </c>
    </row>
    <row r="1829" spans="1:4">
      <c r="A1829" s="34">
        <f t="shared" si="56"/>
        <v>1952.2499999998615</v>
      </c>
      <c r="D1829">
        <f t="shared" si="57"/>
        <v>311.14529016079092</v>
      </c>
    </row>
    <row r="1830" spans="1:4">
      <c r="A1830" s="34">
        <f t="shared" si="56"/>
        <v>1952.3333333331948</v>
      </c>
      <c r="D1830">
        <f t="shared" si="57"/>
        <v>311.1986227187993</v>
      </c>
    </row>
    <row r="1831" spans="1:4">
      <c r="A1831" s="34">
        <f t="shared" si="56"/>
        <v>1952.416666666528</v>
      </c>
      <c r="D1831">
        <f t="shared" si="57"/>
        <v>311.25201602583701</v>
      </c>
    </row>
    <row r="1832" spans="1:4">
      <c r="A1832" s="34">
        <f t="shared" si="56"/>
        <v>1952.4999999998613</v>
      </c>
      <c r="D1832">
        <f t="shared" si="57"/>
        <v>311.30547011643023</v>
      </c>
    </row>
    <row r="1833" spans="1:4">
      <c r="A1833" s="34">
        <f t="shared" si="56"/>
        <v>1952.5833333331946</v>
      </c>
      <c r="D1833">
        <f t="shared" si="57"/>
        <v>311.35898502510543</v>
      </c>
    </row>
    <row r="1834" spans="1:4">
      <c r="A1834" s="34">
        <f t="shared" si="56"/>
        <v>1952.6666666665278</v>
      </c>
      <c r="D1834">
        <f t="shared" si="57"/>
        <v>311.41256078638884</v>
      </c>
    </row>
    <row r="1835" spans="1:4">
      <c r="A1835" s="34">
        <f t="shared" si="56"/>
        <v>1952.7499999998611</v>
      </c>
      <c r="D1835">
        <f t="shared" si="57"/>
        <v>311.46619743480676</v>
      </c>
    </row>
    <row r="1836" spans="1:4">
      <c r="A1836" s="34">
        <f t="shared" si="56"/>
        <v>1952.8333333331943</v>
      </c>
      <c r="D1836">
        <f t="shared" si="57"/>
        <v>311.5198950048856</v>
      </c>
    </row>
    <row r="1837" spans="1:4">
      <c r="A1837" s="34">
        <f t="shared" si="56"/>
        <v>1952.9166666665276</v>
      </c>
      <c r="D1837">
        <f t="shared" si="57"/>
        <v>311.57365353115159</v>
      </c>
    </row>
    <row r="1838" spans="1:4">
      <c r="A1838" s="34">
        <f t="shared" si="56"/>
        <v>1952.9999999998608</v>
      </c>
      <c r="D1838">
        <f t="shared" si="57"/>
        <v>311.62747304813109</v>
      </c>
    </row>
    <row r="1839" spans="1:4">
      <c r="A1839" s="34">
        <f t="shared" si="56"/>
        <v>1953.0833333331941</v>
      </c>
      <c r="D1839">
        <f t="shared" si="57"/>
        <v>311.68135359035045</v>
      </c>
    </row>
    <row r="1840" spans="1:4">
      <c r="A1840" s="34">
        <f t="shared" si="56"/>
        <v>1953.1666666665274</v>
      </c>
      <c r="D1840">
        <f t="shared" si="57"/>
        <v>311.73529519233591</v>
      </c>
    </row>
    <row r="1841" spans="1:4">
      <c r="A1841" s="34">
        <f t="shared" si="56"/>
        <v>1953.2499999998606</v>
      </c>
      <c r="D1841">
        <f t="shared" si="57"/>
        <v>311.78929788861387</v>
      </c>
    </row>
    <row r="1842" spans="1:4">
      <c r="A1842" s="34">
        <f t="shared" si="56"/>
        <v>1953.3333333331939</v>
      </c>
      <c r="D1842">
        <f t="shared" si="57"/>
        <v>311.84336171371064</v>
      </c>
    </row>
    <row r="1843" spans="1:4">
      <c r="A1843" s="34">
        <f t="shared" si="56"/>
        <v>1953.4166666665271</v>
      </c>
      <c r="D1843">
        <f t="shared" si="57"/>
        <v>311.89748670215243</v>
      </c>
    </row>
    <row r="1844" spans="1:4">
      <c r="A1844" s="34">
        <f t="shared" si="56"/>
        <v>1953.4999999998604</v>
      </c>
      <c r="D1844">
        <f t="shared" si="57"/>
        <v>311.95167288846574</v>
      </c>
    </row>
    <row r="1845" spans="1:4">
      <c r="A1845" s="34">
        <f t="shared" si="56"/>
        <v>1953.5833333331937</v>
      </c>
      <c r="D1845">
        <f t="shared" si="57"/>
        <v>312.00592030717672</v>
      </c>
    </row>
    <row r="1846" spans="1:4">
      <c r="A1846" s="34">
        <f t="shared" si="56"/>
        <v>1953.6666666665269</v>
      </c>
      <c r="D1846">
        <f t="shared" si="57"/>
        <v>312.0602289928118</v>
      </c>
    </row>
    <row r="1847" spans="1:4">
      <c r="A1847" s="34">
        <f t="shared" si="56"/>
        <v>1953.7499999998602</v>
      </c>
      <c r="D1847">
        <f t="shared" si="57"/>
        <v>312.11459897989727</v>
      </c>
    </row>
    <row r="1848" spans="1:4">
      <c r="A1848" s="34">
        <f t="shared" si="56"/>
        <v>1953.8333333331934</v>
      </c>
      <c r="D1848">
        <f t="shared" si="57"/>
        <v>312.16903030295941</v>
      </c>
    </row>
    <row r="1849" spans="1:4">
      <c r="A1849" s="34">
        <f t="shared" si="56"/>
        <v>1953.9166666665267</v>
      </c>
      <c r="D1849">
        <f t="shared" si="57"/>
        <v>312.22352299652459</v>
      </c>
    </row>
    <row r="1850" spans="1:4">
      <c r="A1850" s="34">
        <f t="shared" si="56"/>
        <v>1953.9999999998599</v>
      </c>
      <c r="D1850">
        <f t="shared" si="57"/>
        <v>312.2780770951191</v>
      </c>
    </row>
    <row r="1851" spans="1:4">
      <c r="A1851" s="34">
        <f t="shared" si="56"/>
        <v>1954.0833333331932</v>
      </c>
      <c r="D1851">
        <f t="shared" si="57"/>
        <v>312.33269263326929</v>
      </c>
    </row>
    <row r="1852" spans="1:4">
      <c r="A1852" s="34">
        <f t="shared" si="56"/>
        <v>1954.1666666665265</v>
      </c>
      <c r="D1852">
        <f t="shared" si="57"/>
        <v>312.38736964550145</v>
      </c>
    </row>
    <row r="1853" spans="1:4">
      <c r="A1853" s="34">
        <f t="shared" si="56"/>
        <v>1954.2499999998597</v>
      </c>
      <c r="D1853">
        <f t="shared" si="57"/>
        <v>312.44210816634194</v>
      </c>
    </row>
    <row r="1854" spans="1:4">
      <c r="A1854" s="34">
        <f t="shared" si="56"/>
        <v>1954.333333333193</v>
      </c>
      <c r="D1854">
        <f t="shared" si="57"/>
        <v>312.49690823031705</v>
      </c>
    </row>
    <row r="1855" spans="1:4">
      <c r="A1855" s="34">
        <f t="shared" si="56"/>
        <v>1954.4166666665262</v>
      </c>
      <c r="D1855">
        <f t="shared" si="57"/>
        <v>312.55176987195307</v>
      </c>
    </row>
    <row r="1856" spans="1:4">
      <c r="A1856" s="34">
        <f t="shared" si="56"/>
        <v>1954.4999999998595</v>
      </c>
      <c r="D1856">
        <f t="shared" si="57"/>
        <v>312.60669312577636</v>
      </c>
    </row>
    <row r="1857" spans="1:4">
      <c r="A1857" s="34">
        <f t="shared" si="56"/>
        <v>1954.5833333331927</v>
      </c>
      <c r="D1857">
        <f t="shared" si="57"/>
        <v>312.66167802631321</v>
      </c>
    </row>
    <row r="1858" spans="1:4">
      <c r="A1858" s="34">
        <f t="shared" si="56"/>
        <v>1954.666666666526</v>
      </c>
      <c r="D1858">
        <f t="shared" si="57"/>
        <v>312.71672460809003</v>
      </c>
    </row>
    <row r="1859" spans="1:4">
      <c r="A1859" s="34">
        <f t="shared" si="56"/>
        <v>1954.7499999998593</v>
      </c>
      <c r="D1859">
        <f t="shared" si="57"/>
        <v>312.771832905633</v>
      </c>
    </row>
    <row r="1860" spans="1:4">
      <c r="A1860" s="34">
        <f t="shared" ref="A1860:A1905" si="58">A1859+1/12</f>
        <v>1954.8333333331925</v>
      </c>
      <c r="D1860">
        <f t="shared" ref="D1860:D1904" si="59">K$6*(A1860-A$2)*(A1860-A$2)*(A1860-A$2)+K$7*(A1860-A$2)*(A1860-A$2)+K$9</f>
        <v>312.82700295346854</v>
      </c>
    </row>
    <row r="1861" spans="1:4">
      <c r="A1861" s="34">
        <f t="shared" si="58"/>
        <v>1954.9166666665258</v>
      </c>
      <c r="D1861">
        <f t="shared" si="59"/>
        <v>312.88223478612292</v>
      </c>
    </row>
    <row r="1862" spans="1:4">
      <c r="A1862" s="34">
        <f t="shared" si="58"/>
        <v>1954.999999999859</v>
      </c>
      <c r="D1862">
        <f t="shared" si="59"/>
        <v>312.93752843812251</v>
      </c>
    </row>
    <row r="1863" spans="1:4">
      <c r="A1863" s="34">
        <f t="shared" si="58"/>
        <v>1955.0833333331923</v>
      </c>
      <c r="D1863">
        <f t="shared" si="59"/>
        <v>312.9928839439936</v>
      </c>
    </row>
    <row r="1864" spans="1:4">
      <c r="A1864" s="34">
        <f t="shared" si="58"/>
        <v>1955.1666666665255</v>
      </c>
      <c r="D1864">
        <f t="shared" si="59"/>
        <v>313.04830133826249</v>
      </c>
    </row>
    <row r="1865" spans="1:4">
      <c r="A1865" s="34">
        <f t="shared" si="58"/>
        <v>1955.2499999998588</v>
      </c>
      <c r="D1865">
        <f t="shared" si="59"/>
        <v>313.10378065545552</v>
      </c>
    </row>
    <row r="1866" spans="1:4">
      <c r="A1866" s="34">
        <f t="shared" si="58"/>
        <v>1955.3333333331921</v>
      </c>
      <c r="D1866">
        <f t="shared" si="59"/>
        <v>313.159321930099</v>
      </c>
    </row>
    <row r="1867" spans="1:4">
      <c r="A1867" s="34">
        <f t="shared" si="58"/>
        <v>1955.4166666665253</v>
      </c>
      <c r="D1867">
        <f t="shared" si="59"/>
        <v>313.21492519671926</v>
      </c>
    </row>
    <row r="1868" spans="1:4">
      <c r="A1868" s="34">
        <f t="shared" si="58"/>
        <v>1955.4999999998586</v>
      </c>
      <c r="D1868">
        <f t="shared" si="59"/>
        <v>313.27059048984262</v>
      </c>
    </row>
    <row r="1869" spans="1:4">
      <c r="A1869" s="34">
        <f t="shared" si="58"/>
        <v>1955.5833333331918</v>
      </c>
      <c r="D1869">
        <f t="shared" si="59"/>
        <v>313.32631784399541</v>
      </c>
    </row>
    <row r="1870" spans="1:4">
      <c r="A1870" s="34">
        <f t="shared" si="58"/>
        <v>1955.6666666665251</v>
      </c>
      <c r="D1870">
        <f t="shared" si="59"/>
        <v>313.38210729370394</v>
      </c>
    </row>
    <row r="1871" spans="1:4">
      <c r="A1871" s="34">
        <f t="shared" si="58"/>
        <v>1955.7499999998583</v>
      </c>
      <c r="D1871">
        <f t="shared" si="59"/>
        <v>313.43795887349449</v>
      </c>
    </row>
    <row r="1872" spans="1:4">
      <c r="A1872" s="34">
        <f t="shared" si="58"/>
        <v>1955.8333333331916</v>
      </c>
      <c r="D1872">
        <f t="shared" si="59"/>
        <v>313.49387261789343</v>
      </c>
    </row>
    <row r="1873" spans="1:4">
      <c r="A1873" s="34">
        <f t="shared" si="58"/>
        <v>1955.9166666665249</v>
      </c>
      <c r="D1873">
        <f t="shared" si="59"/>
        <v>313.5498485614271</v>
      </c>
    </row>
    <row r="1874" spans="1:4">
      <c r="A1874" s="34">
        <f t="shared" si="58"/>
        <v>1955.9999999998581</v>
      </c>
      <c r="D1874">
        <f t="shared" si="59"/>
        <v>313.60588673862173</v>
      </c>
    </row>
    <row r="1875" spans="1:4">
      <c r="A1875" s="34">
        <f t="shared" si="58"/>
        <v>1956.0833333331914</v>
      </c>
      <c r="D1875">
        <f t="shared" si="59"/>
        <v>313.66198718400375</v>
      </c>
    </row>
    <row r="1876" spans="1:4">
      <c r="A1876" s="34">
        <f t="shared" si="58"/>
        <v>1956.1666666665246</v>
      </c>
      <c r="D1876">
        <f t="shared" si="59"/>
        <v>313.71814993209938</v>
      </c>
    </row>
    <row r="1877" spans="1:4">
      <c r="A1877" s="34">
        <f t="shared" si="58"/>
        <v>1956.2499999998579</v>
      </c>
      <c r="D1877">
        <f t="shared" si="59"/>
        <v>313.77437501743503</v>
      </c>
    </row>
    <row r="1878" spans="1:4">
      <c r="A1878" s="34">
        <f t="shared" si="58"/>
        <v>1956.3333333331911</v>
      </c>
      <c r="D1878">
        <f t="shared" si="59"/>
        <v>313.83066247453695</v>
      </c>
    </row>
    <row r="1879" spans="1:4">
      <c r="A1879" s="34">
        <f t="shared" si="58"/>
        <v>1956.4166666665244</v>
      </c>
      <c r="D1879">
        <f t="shared" si="59"/>
        <v>313.88701233793148</v>
      </c>
    </row>
    <row r="1880" spans="1:4">
      <c r="A1880" s="34">
        <f t="shared" si="58"/>
        <v>1956.4999999998577</v>
      </c>
      <c r="D1880">
        <f t="shared" si="59"/>
        <v>313.94342464214492</v>
      </c>
    </row>
    <row r="1881" spans="1:4">
      <c r="A1881" s="34">
        <f t="shared" si="58"/>
        <v>1956.5833333331909</v>
      </c>
      <c r="D1881">
        <f t="shared" si="59"/>
        <v>313.99989942170367</v>
      </c>
    </row>
    <row r="1882" spans="1:4">
      <c r="A1882" s="34">
        <f t="shared" si="58"/>
        <v>1956.6666666665242</v>
      </c>
      <c r="D1882">
        <f t="shared" si="59"/>
        <v>314.05643671113398</v>
      </c>
    </row>
    <row r="1883" spans="1:4">
      <c r="A1883" s="34">
        <f t="shared" si="58"/>
        <v>1956.7499999998574</v>
      </c>
      <c r="D1883">
        <f t="shared" si="59"/>
        <v>314.11303654496214</v>
      </c>
    </row>
    <row r="1884" spans="1:4">
      <c r="A1884" s="34">
        <f t="shared" si="58"/>
        <v>1956.8333333331907</v>
      </c>
      <c r="D1884">
        <f t="shared" si="59"/>
        <v>314.16969895771456</v>
      </c>
    </row>
    <row r="1885" spans="1:4">
      <c r="A1885" s="34">
        <f t="shared" si="58"/>
        <v>1956.916666666524</v>
      </c>
      <c r="D1885">
        <f t="shared" si="59"/>
        <v>314.22642398391747</v>
      </c>
    </row>
    <row r="1886" spans="1:4">
      <c r="A1886" s="34">
        <f t="shared" si="58"/>
        <v>1956.9999999998572</v>
      </c>
      <c r="D1886">
        <f t="shared" si="59"/>
        <v>314.28321165809723</v>
      </c>
    </row>
    <row r="1887" spans="1:4">
      <c r="A1887" s="34">
        <f t="shared" si="58"/>
        <v>1957.0833333331905</v>
      </c>
      <c r="D1887">
        <f t="shared" si="59"/>
        <v>314.34006201478019</v>
      </c>
    </row>
    <row r="1888" spans="1:4">
      <c r="A1888" s="34">
        <f t="shared" si="58"/>
        <v>1957.1666666665237</v>
      </c>
      <c r="D1888">
        <f t="shared" si="59"/>
        <v>314.39697508849264</v>
      </c>
    </row>
    <row r="1889" spans="1:4">
      <c r="A1889" s="34">
        <f t="shared" si="58"/>
        <v>1957.249999999857</v>
      </c>
      <c r="D1889">
        <f t="shared" si="59"/>
        <v>314.45395091376093</v>
      </c>
    </row>
    <row r="1890" spans="1:4">
      <c r="A1890" s="34">
        <f t="shared" si="58"/>
        <v>1957.3333333331902</v>
      </c>
      <c r="D1890">
        <f t="shared" si="59"/>
        <v>314.51098952511131</v>
      </c>
    </row>
    <row r="1891" spans="1:4">
      <c r="A1891" s="34">
        <f t="shared" si="58"/>
        <v>1957.4166666665235</v>
      </c>
      <c r="D1891">
        <f t="shared" si="59"/>
        <v>314.56809095707013</v>
      </c>
    </row>
    <row r="1892" spans="1:4">
      <c r="A1892" s="34">
        <f t="shared" si="58"/>
        <v>1957.4999999998568</v>
      </c>
      <c r="D1892">
        <f t="shared" si="59"/>
        <v>314.62525524416372</v>
      </c>
    </row>
    <row r="1893" spans="1:4">
      <c r="A1893" s="34">
        <f t="shared" si="58"/>
        <v>1957.58333333319</v>
      </c>
      <c r="D1893">
        <f t="shared" si="59"/>
        <v>314.68248242091846</v>
      </c>
    </row>
    <row r="1894" spans="1:4">
      <c r="A1894" s="34">
        <f t="shared" si="58"/>
        <v>1957.6666666665233</v>
      </c>
      <c r="D1894">
        <f t="shared" si="59"/>
        <v>314.73977252186057</v>
      </c>
    </row>
    <row r="1895" spans="1:4">
      <c r="A1895" s="34">
        <f t="shared" si="58"/>
        <v>1957.7499999998565</v>
      </c>
      <c r="D1895">
        <f t="shared" si="59"/>
        <v>314.79712558151641</v>
      </c>
    </row>
    <row r="1896" spans="1:4">
      <c r="A1896" s="34">
        <f t="shared" si="58"/>
        <v>1957.8333333331898</v>
      </c>
      <c r="D1896">
        <f t="shared" si="59"/>
        <v>314.85454163441227</v>
      </c>
    </row>
    <row r="1897" spans="1:4">
      <c r="A1897" s="34">
        <f t="shared" si="58"/>
        <v>1957.916666666523</v>
      </c>
      <c r="D1897">
        <f t="shared" si="59"/>
        <v>314.9120207150745</v>
      </c>
    </row>
    <row r="1898" spans="1:4">
      <c r="A1898" s="34">
        <f t="shared" si="58"/>
        <v>1957.9999999998563</v>
      </c>
      <c r="D1898">
        <f t="shared" si="59"/>
        <v>314.96956285802946</v>
      </c>
    </row>
    <row r="1899" spans="1:4">
      <c r="A1899" s="34">
        <f t="shared" si="58"/>
        <v>1958.0833333331896</v>
      </c>
      <c r="D1899">
        <f t="shared" si="59"/>
        <v>315.02716809780338</v>
      </c>
    </row>
    <row r="1900" spans="1:4">
      <c r="A1900" s="34">
        <f t="shared" si="58"/>
        <v>1958.1666666665228</v>
      </c>
      <c r="B1900">
        <f>KeelingKurve!B28</f>
        <v>315.70999999999998</v>
      </c>
      <c r="D1900">
        <f t="shared" si="59"/>
        <v>315.08483646892267</v>
      </c>
    </row>
    <row r="1901" spans="1:4">
      <c r="A1901" s="34">
        <f t="shared" si="58"/>
        <v>1958.2499999998561</v>
      </c>
      <c r="B1901">
        <f>KeelingKurve!B29</f>
        <v>317.45</v>
      </c>
      <c r="D1901">
        <f t="shared" si="59"/>
        <v>315.14256800591363</v>
      </c>
    </row>
    <row r="1902" spans="1:4">
      <c r="A1902" s="34">
        <f t="shared" si="58"/>
        <v>1958.3333333331893</v>
      </c>
      <c r="B1902">
        <f>KeelingKurve!B30</f>
        <v>317.51</v>
      </c>
      <c r="D1902">
        <f t="shared" si="59"/>
        <v>315.20036274330249</v>
      </c>
    </row>
    <row r="1903" spans="1:4">
      <c r="A1903" s="34">
        <f t="shared" si="58"/>
        <v>1958.4166666665226</v>
      </c>
      <c r="B1903">
        <f>KeelingKurve!B31</f>
        <v>317.27</v>
      </c>
      <c r="D1903">
        <f t="shared" si="59"/>
        <v>315.25822071561566</v>
      </c>
    </row>
    <row r="1904" spans="1:4">
      <c r="A1904" s="34">
        <f t="shared" si="58"/>
        <v>1958.4999999998558</v>
      </c>
      <c r="B1904">
        <f>KeelingKurve!B32</f>
        <v>315.87</v>
      </c>
      <c r="D1904">
        <f t="shared" si="59"/>
        <v>315.31614195737944</v>
      </c>
    </row>
    <row r="1905" spans="1:5">
      <c r="A1905" s="34">
        <f t="shared" si="58"/>
        <v>1958.5833333331891</v>
      </c>
      <c r="B1905">
        <f>KeelingKurve!B33</f>
        <v>314.93</v>
      </c>
      <c r="C1905">
        <f>KeelingKurve!C33</f>
        <v>315.36999999999995</v>
      </c>
    </row>
    <row r="1906" spans="1:5">
      <c r="A1906" s="34">
        <f>A1905+1/12</f>
        <v>1958.6666666665224</v>
      </c>
      <c r="B1906">
        <f>KeelingKurve!B34</f>
        <v>313.20999999999998</v>
      </c>
      <c r="C1906">
        <f>KeelingKurve!C34</f>
        <v>315.44833333333332</v>
      </c>
    </row>
    <row r="1907" spans="1:5">
      <c r="A1907" s="34">
        <f t="shared" ref="A1907:A1970" si="60">A1906+1/12</f>
        <v>1958.7499999998556</v>
      </c>
      <c r="B1907">
        <f>KeelingKurve!B35</f>
        <v>312.42</v>
      </c>
      <c r="C1907">
        <f>KeelingKurve!C35</f>
        <v>315.4708333333333</v>
      </c>
    </row>
    <row r="1908" spans="1:5">
      <c r="A1908" s="34">
        <f t="shared" si="60"/>
        <v>1958.8333333331889</v>
      </c>
      <c r="B1908">
        <f>KeelingKurve!B36</f>
        <v>313.33</v>
      </c>
      <c r="C1908">
        <f>KeelingKurve!C36</f>
        <v>315.5358333333333</v>
      </c>
    </row>
    <row r="1909" spans="1:5">
      <c r="A1909" s="34">
        <f t="shared" si="60"/>
        <v>1958.9166666665221</v>
      </c>
      <c r="B1909">
        <f>KeelingKurve!B37</f>
        <v>314.67</v>
      </c>
      <c r="C1909">
        <f>KeelingKurve!C37</f>
        <v>315.60916666666668</v>
      </c>
    </row>
    <row r="1910" spans="1:5">
      <c r="A1910" s="34">
        <f t="shared" si="60"/>
        <v>1958.9999999998554</v>
      </c>
      <c r="B1910">
        <f>KeelingKurve!B38</f>
        <v>315.58</v>
      </c>
      <c r="C1910">
        <f>KeelingKurve!C38</f>
        <v>315.66500000000002</v>
      </c>
    </row>
    <row r="1911" spans="1:5">
      <c r="A1911" s="34">
        <f t="shared" si="60"/>
        <v>1959.0833333331886</v>
      </c>
      <c r="B1911">
        <f>KeelingKurve!B39</f>
        <v>316.49</v>
      </c>
      <c r="C1911">
        <f>KeelingKurve!C39</f>
        <v>315.65416666666664</v>
      </c>
    </row>
    <row r="1912" spans="1:5">
      <c r="A1912" s="34">
        <f t="shared" si="60"/>
        <v>1959.1666666665219</v>
      </c>
      <c r="B1912">
        <f>KeelingKurve!B40</f>
        <v>316.64999999999998</v>
      </c>
      <c r="C1912">
        <f>KeelingKurve!C40</f>
        <v>315.70666666666665</v>
      </c>
    </row>
    <row r="1913" spans="1:5">
      <c r="A1913" s="34">
        <f t="shared" si="60"/>
        <v>1959.2499999998552</v>
      </c>
      <c r="B1913">
        <f>KeelingKurve!B41</f>
        <v>317.72000000000003</v>
      </c>
      <c r="C1913">
        <f>KeelingKurve!C41</f>
        <v>315.78250000000003</v>
      </c>
    </row>
    <row r="1914" spans="1:5">
      <c r="A1914" s="34">
        <f t="shared" si="60"/>
        <v>1959.3333333331884</v>
      </c>
      <c r="B1914">
        <f>KeelingKurve!B42</f>
        <v>318.29000000000002</v>
      </c>
      <c r="C1914">
        <f>KeelingKurve!C42</f>
        <v>315.90583333333331</v>
      </c>
    </row>
    <row r="1915" spans="1:5">
      <c r="A1915" s="34">
        <f t="shared" si="60"/>
        <v>1959.4166666665217</v>
      </c>
      <c r="B1915">
        <f>KeelingKurve!B43</f>
        <v>318.14999999999998</v>
      </c>
      <c r="C1915">
        <f>KeelingKurve!C43</f>
        <v>315.98166666666668</v>
      </c>
    </row>
    <row r="1916" spans="1:5">
      <c r="A1916" s="34">
        <f t="shared" si="60"/>
        <v>1959.4999999998549</v>
      </c>
      <c r="B1916">
        <f>KeelingKurve!B44</f>
        <v>316.54000000000002</v>
      </c>
      <c r="C1916">
        <f>KeelingKurve!C44</f>
        <v>316.05250000000001</v>
      </c>
    </row>
    <row r="1917" spans="1:5">
      <c r="A1917" s="34">
        <f t="shared" si="60"/>
        <v>1959.5833333331882</v>
      </c>
      <c r="B1917">
        <f>KeelingKurve!B45</f>
        <v>314.8</v>
      </c>
      <c r="C1917">
        <f>KeelingKurve!C45</f>
        <v>316.09333333333331</v>
      </c>
      <c r="E1917">
        <f>KeelingKurve!G45</f>
        <v>0.72333333333335759</v>
      </c>
    </row>
    <row r="1918" spans="1:5">
      <c r="A1918" s="34">
        <f t="shared" si="60"/>
        <v>1959.6666666665215</v>
      </c>
      <c r="B1918">
        <f>KeelingKurve!B46</f>
        <v>313.83999999999997</v>
      </c>
      <c r="C1918">
        <f>KeelingKurve!C46</f>
        <v>316.17083333333329</v>
      </c>
      <c r="E1918">
        <f>KeelingKurve!G46</f>
        <v>0.72249999999996817</v>
      </c>
    </row>
    <row r="1919" spans="1:5">
      <c r="A1919" s="34">
        <f t="shared" si="60"/>
        <v>1959.7499999998547</v>
      </c>
      <c r="B1919">
        <f>KeelingKurve!B47</f>
        <v>313.33</v>
      </c>
      <c r="C1919">
        <f>KeelingKurve!C47</f>
        <v>316.27999999999997</v>
      </c>
      <c r="E1919">
        <f>KeelingKurve!G47</f>
        <v>0.8091666666666697</v>
      </c>
    </row>
    <row r="1920" spans="1:5">
      <c r="A1920" s="34">
        <f t="shared" si="60"/>
        <v>1959.833333333188</v>
      </c>
      <c r="B1920">
        <f>KeelingKurve!B48</f>
        <v>314.81</v>
      </c>
      <c r="C1920">
        <f>KeelingKurve!C48</f>
        <v>316.42499999999995</v>
      </c>
      <c r="E1920">
        <f>KeelingKurve!G48</f>
        <v>0.88916666666665378</v>
      </c>
    </row>
    <row r="1921" spans="1:5">
      <c r="A1921" s="34">
        <f t="shared" si="60"/>
        <v>1959.9166666665212</v>
      </c>
      <c r="B1921">
        <f>KeelingKurve!B49</f>
        <v>315.58</v>
      </c>
      <c r="C1921">
        <f>KeelingKurve!C49</f>
        <v>316.54416666666663</v>
      </c>
      <c r="E1921">
        <f>KeelingKurve!G49</f>
        <v>0.93499999999994543</v>
      </c>
    </row>
    <row r="1922" spans="1:5">
      <c r="A1922" s="34">
        <f t="shared" si="60"/>
        <v>1959.9999999998545</v>
      </c>
      <c r="B1922">
        <f>KeelingKurve!B50</f>
        <v>316.43</v>
      </c>
      <c r="C1922">
        <f>KeelingKurve!C50</f>
        <v>316.68083333333328</v>
      </c>
      <c r="E1922">
        <f>KeelingKurve!G50</f>
        <v>1.0158333333332621</v>
      </c>
    </row>
    <row r="1923" spans="1:5">
      <c r="A1923" s="34">
        <f t="shared" si="60"/>
        <v>1960.0833333331877</v>
      </c>
      <c r="B1923">
        <f>KeelingKurve!B51</f>
        <v>316.98</v>
      </c>
      <c r="C1923">
        <f>KeelingKurve!C51</f>
        <v>316.77249999999998</v>
      </c>
      <c r="E1923">
        <f>KeelingKurve!G51</f>
        <v>1.1183333333333394</v>
      </c>
    </row>
    <row r="1924" spans="1:5">
      <c r="A1924" s="34">
        <f t="shared" si="60"/>
        <v>1960.166666666521</v>
      </c>
      <c r="B1924">
        <f>KeelingKurve!B52</f>
        <v>317.58</v>
      </c>
      <c r="C1924">
        <f>KeelingKurve!C52</f>
        <v>316.79999999999995</v>
      </c>
      <c r="E1924">
        <f>KeelingKurve!G52</f>
        <v>1.0933333333333053</v>
      </c>
    </row>
    <row r="1925" spans="1:5">
      <c r="A1925" s="34">
        <f t="shared" si="60"/>
        <v>1960.2499999998543</v>
      </c>
      <c r="B1925">
        <f>KeelingKurve!B53</f>
        <v>319.02999999999997</v>
      </c>
      <c r="C1925">
        <f>KeelingKurve!C53</f>
        <v>316.84166666666664</v>
      </c>
      <c r="E1925">
        <f>KeelingKurve!G53</f>
        <v>1.0591666666666129</v>
      </c>
    </row>
    <row r="1926" spans="1:5">
      <c r="A1926" s="34">
        <f t="shared" si="60"/>
        <v>1960.3333333331875</v>
      </c>
      <c r="B1926">
        <f>KeelingKurve!B54</f>
        <v>320.02999999999997</v>
      </c>
      <c r="C1926">
        <f>KeelingKurve!C54</f>
        <v>316.85750000000002</v>
      </c>
      <c r="E1926">
        <f>KeelingKurve!G54</f>
        <v>0.95166666666671063</v>
      </c>
    </row>
    <row r="1927" spans="1:5">
      <c r="A1927" s="34">
        <f t="shared" si="60"/>
        <v>1960.4166666665208</v>
      </c>
      <c r="B1927">
        <f>KeelingKurve!B55</f>
        <v>319.58</v>
      </c>
      <c r="C1927">
        <f>KeelingKurve!C55</f>
        <v>316.90833333333336</v>
      </c>
      <c r="E1927">
        <f>KeelingKurve!G55</f>
        <v>0.92666666666667652</v>
      </c>
    </row>
    <row r="1928" spans="1:5">
      <c r="A1928" s="34">
        <f t="shared" si="60"/>
        <v>1960.499999999854</v>
      </c>
      <c r="B1928">
        <f>KeelingKurve!B56</f>
        <v>318.18</v>
      </c>
      <c r="C1928">
        <f>KeelingKurve!C56</f>
        <v>316.94666666666666</v>
      </c>
      <c r="E1928">
        <f>KeelingKurve!G56</f>
        <v>0.89416666666664923</v>
      </c>
    </row>
    <row r="1929" spans="1:5">
      <c r="A1929" s="34">
        <f t="shared" si="60"/>
        <v>1960.5833333331873</v>
      </c>
      <c r="B1929">
        <f>KeelingKurve!B57</f>
        <v>315.89999999999998</v>
      </c>
      <c r="C1929">
        <f>KeelingKurve!C57</f>
        <v>317.0066666666666</v>
      </c>
      <c r="E1929">
        <f>KeelingKurve!G57</f>
        <v>0.91333333333329847</v>
      </c>
    </row>
    <row r="1930" spans="1:5">
      <c r="A1930" s="34">
        <f t="shared" si="60"/>
        <v>1960.6666666665205</v>
      </c>
      <c r="B1930">
        <f>KeelingKurve!B58</f>
        <v>314.17</v>
      </c>
      <c r="C1930">
        <f>KeelingKurve!C58</f>
        <v>317.08666666666664</v>
      </c>
      <c r="E1930">
        <f>KeelingKurve!G58</f>
        <v>0.91583333333335304</v>
      </c>
    </row>
    <row r="1931" spans="1:5">
      <c r="A1931" s="34">
        <f t="shared" si="60"/>
        <v>1960.7499999998538</v>
      </c>
      <c r="B1931">
        <f>KeelingKurve!B59</f>
        <v>313.83</v>
      </c>
      <c r="C1931">
        <f>KeelingKurve!C59</f>
        <v>317.12416666666667</v>
      </c>
      <c r="E1931">
        <f>KeelingKurve!G59</f>
        <v>0.84416666666669471</v>
      </c>
    </row>
    <row r="1932" spans="1:5">
      <c r="A1932" s="34">
        <f t="shared" si="60"/>
        <v>1960.8333333331871</v>
      </c>
      <c r="B1932">
        <f>KeelingKurve!B60</f>
        <v>315</v>
      </c>
      <c r="C1932">
        <f>KeelingKurve!C60</f>
        <v>317.16999999999996</v>
      </c>
      <c r="E1932">
        <f>KeelingKurve!G60</f>
        <v>0.74500000000000455</v>
      </c>
    </row>
    <row r="1933" spans="1:5">
      <c r="A1933" s="34">
        <f t="shared" si="60"/>
        <v>1960.9166666665203</v>
      </c>
      <c r="B1933">
        <f>KeelingKurve!B61</f>
        <v>316.19</v>
      </c>
      <c r="C1933">
        <f>KeelingKurve!C61</f>
        <v>317.18583333333328</v>
      </c>
      <c r="E1933">
        <f>KeelingKurve!G61</f>
        <v>0.64166666666665151</v>
      </c>
    </row>
    <row r="1934" spans="1:5">
      <c r="A1934" s="34">
        <f t="shared" si="60"/>
        <v>1960.9999999998536</v>
      </c>
      <c r="B1934">
        <f>KeelingKurve!B62</f>
        <v>316.89</v>
      </c>
      <c r="C1934">
        <f>KeelingKurve!C62</f>
        <v>317.21749999999997</v>
      </c>
    </row>
    <row r="1935" spans="1:5">
      <c r="A1935" s="34">
        <f t="shared" si="60"/>
        <v>1961.0833333331868</v>
      </c>
      <c r="B1935">
        <f>KeelingKurve!B63</f>
        <v>317.7</v>
      </c>
      <c r="C1935">
        <f>KeelingKurve!C63</f>
        <v>317.29166666666669</v>
      </c>
    </row>
    <row r="1936" spans="1:5">
      <c r="A1936" s="34">
        <f t="shared" si="60"/>
        <v>1961.1666666665201</v>
      </c>
      <c r="B1936">
        <f>KeelingKurve!B64</f>
        <v>318.54000000000002</v>
      </c>
      <c r="C1936">
        <f>KeelingKurve!C64</f>
        <v>317.35999999999996</v>
      </c>
    </row>
    <row r="1937" spans="1:3">
      <c r="A1937" s="34">
        <f t="shared" si="60"/>
        <v>1961.2499999998533</v>
      </c>
      <c r="B1937">
        <f>KeelingKurve!B65</f>
        <v>319.48</v>
      </c>
      <c r="C1937">
        <f>KeelingKurve!C65</f>
        <v>317.48333333333329</v>
      </c>
    </row>
    <row r="1938" spans="1:3">
      <c r="A1938" s="34">
        <f t="shared" si="60"/>
        <v>1961.3333333331866</v>
      </c>
      <c r="B1938">
        <f>KeelingKurve!B66</f>
        <v>320.58</v>
      </c>
      <c r="C1938">
        <f>KeelingKurve!C66</f>
        <v>317.57499999999999</v>
      </c>
    </row>
    <row r="1939" spans="1:3">
      <c r="A1939" s="34">
        <f t="shared" si="60"/>
        <v>1961.4166666665199</v>
      </c>
      <c r="B1939">
        <f>KeelingKurve!B67</f>
        <v>319.77</v>
      </c>
      <c r="C1939">
        <f>KeelingKurve!C67</f>
        <v>317.64333333333337</v>
      </c>
    </row>
    <row r="1940" spans="1:3">
      <c r="A1940" s="34">
        <f t="shared" si="60"/>
        <v>1961.4999999998531</v>
      </c>
      <c r="B1940">
        <f>KeelingKurve!B68</f>
        <v>318.56</v>
      </c>
      <c r="C1940">
        <f>KeelingKurve!C68</f>
        <v>317.73083333333335</v>
      </c>
    </row>
    <row r="1941" spans="1:3">
      <c r="A1941" s="34">
        <f t="shared" si="60"/>
        <v>1961.5833333331864</v>
      </c>
      <c r="B1941">
        <f>KeelingKurve!B69</f>
        <v>316.79000000000002</v>
      </c>
      <c r="C1941">
        <f>KeelingKurve!C69</f>
        <v>317.80166666666668</v>
      </c>
    </row>
    <row r="1942" spans="1:3">
      <c r="A1942" s="34">
        <f t="shared" si="60"/>
        <v>1961.6666666665196</v>
      </c>
      <c r="B1942">
        <f>KeelingKurve!B70</f>
        <v>314.99</v>
      </c>
      <c r="C1942">
        <f>KeelingKurve!C70</f>
        <v>317.8966666666667</v>
      </c>
    </row>
    <row r="1943" spans="1:3">
      <c r="A1943" s="34">
        <f t="shared" si="60"/>
        <v>1961.7499999998529</v>
      </c>
      <c r="B1943">
        <f>KeelingKurve!B71</f>
        <v>315.31</v>
      </c>
      <c r="C1943">
        <f>KeelingKurve!C71</f>
        <v>317.98750000000001</v>
      </c>
    </row>
    <row r="1944" spans="1:3">
      <c r="A1944" s="34">
        <f t="shared" si="60"/>
        <v>1961.8333333331861</v>
      </c>
      <c r="B1944">
        <f>KeelingKurve!B72</f>
        <v>316.10000000000002</v>
      </c>
      <c r="C1944">
        <f>KeelingKurve!C72</f>
        <v>318.02416666666664</v>
      </c>
    </row>
    <row r="1945" spans="1:3">
      <c r="A1945" s="34">
        <f t="shared" si="60"/>
        <v>1961.9166666665194</v>
      </c>
      <c r="B1945">
        <f>KeelingKurve!B73</f>
        <v>317.01</v>
      </c>
      <c r="C1945">
        <f>KeelingKurve!C73</f>
        <v>318.09499999999997</v>
      </c>
    </row>
    <row r="1946" spans="1:3">
      <c r="A1946" s="34">
        <f t="shared" si="60"/>
        <v>1961.9999999998527</v>
      </c>
      <c r="B1946">
        <f>KeelingKurve!B74</f>
        <v>317.94</v>
      </c>
      <c r="C1946">
        <f>KeelingKurve!C74</f>
        <v>318.1825</v>
      </c>
    </row>
    <row r="1947" spans="1:3">
      <c r="A1947" s="34">
        <f t="shared" si="60"/>
        <v>1962.0833333331859</v>
      </c>
      <c r="B1947">
        <f>KeelingKurve!B75</f>
        <v>318.55</v>
      </c>
      <c r="C1947">
        <f>KeelingKurve!C75</f>
        <v>318.23333333333335</v>
      </c>
    </row>
    <row r="1948" spans="1:3">
      <c r="A1948" s="34">
        <f t="shared" si="60"/>
        <v>1962.1666666665192</v>
      </c>
      <c r="B1948">
        <f>KeelingKurve!B76</f>
        <v>319.68</v>
      </c>
      <c r="C1948">
        <f>KeelingKurve!C76</f>
        <v>318.33750000000003</v>
      </c>
    </row>
    <row r="1949" spans="1:3">
      <c r="A1949" s="34">
        <f t="shared" si="60"/>
        <v>1962.2499999998524</v>
      </c>
      <c r="B1949">
        <f>KeelingKurve!B77</f>
        <v>320.57</v>
      </c>
      <c r="C1949">
        <f>KeelingKurve!C77</f>
        <v>318.34666666666664</v>
      </c>
    </row>
    <row r="1950" spans="1:3">
      <c r="A1950" s="34">
        <f t="shared" si="60"/>
        <v>1962.3333333331857</v>
      </c>
      <c r="B1950">
        <f>KeelingKurve!B78</f>
        <v>321.02</v>
      </c>
      <c r="C1950">
        <f>KeelingKurve!C78</f>
        <v>318.39583333333337</v>
      </c>
    </row>
    <row r="1951" spans="1:3">
      <c r="A1951" s="34">
        <f t="shared" si="60"/>
        <v>1962.4166666665189</v>
      </c>
      <c r="B1951">
        <f>KeelingKurve!B79</f>
        <v>320.62</v>
      </c>
      <c r="C1951">
        <f>KeelingKurve!C79</f>
        <v>318.45333333333332</v>
      </c>
    </row>
    <row r="1952" spans="1:3">
      <c r="A1952" s="34">
        <f t="shared" si="60"/>
        <v>1962.4999999998522</v>
      </c>
      <c r="B1952">
        <f>KeelingKurve!B80</f>
        <v>319.61</v>
      </c>
      <c r="C1952">
        <f>KeelingKurve!C80</f>
        <v>318.52000000000004</v>
      </c>
    </row>
    <row r="1953" spans="1:3">
      <c r="A1953" s="34">
        <f t="shared" si="60"/>
        <v>1962.5833333331855</v>
      </c>
      <c r="B1953">
        <f>KeelingKurve!B81</f>
        <v>317.39999999999998</v>
      </c>
      <c r="C1953">
        <f>KeelingKurve!C81</f>
        <v>318.56333333333339</v>
      </c>
    </row>
    <row r="1954" spans="1:3">
      <c r="A1954" s="34">
        <f t="shared" si="60"/>
        <v>1962.6666666665187</v>
      </c>
      <c r="B1954">
        <f>KeelingKurve!B82</f>
        <v>316.24</v>
      </c>
      <c r="C1954">
        <f>KeelingKurve!C82</f>
        <v>318.57833333333332</v>
      </c>
    </row>
    <row r="1955" spans="1:3">
      <c r="A1955" s="34">
        <f t="shared" si="60"/>
        <v>1962.749999999852</v>
      </c>
      <c r="B1955">
        <f>KeelingKurve!B83</f>
        <v>315.42</v>
      </c>
      <c r="C1955">
        <f>KeelingKurve!C83</f>
        <v>318.64583333333331</v>
      </c>
    </row>
    <row r="1956" spans="1:3">
      <c r="A1956" s="34">
        <f t="shared" si="60"/>
        <v>1962.8333333331852</v>
      </c>
      <c r="B1956">
        <f>KeelingKurve!B84</f>
        <v>316.69</v>
      </c>
      <c r="C1956">
        <f>KeelingKurve!C84</f>
        <v>318.7475</v>
      </c>
    </row>
    <row r="1957" spans="1:3">
      <c r="A1957" s="34">
        <f t="shared" si="60"/>
        <v>1962.9166666665185</v>
      </c>
      <c r="B1957">
        <f>KeelingKurve!B85</f>
        <v>317.7</v>
      </c>
      <c r="C1957">
        <f>KeelingKurve!C85</f>
        <v>318.82</v>
      </c>
    </row>
    <row r="1958" spans="1:3">
      <c r="A1958" s="34">
        <f t="shared" si="60"/>
        <v>1962.9999999998518</v>
      </c>
      <c r="B1958">
        <f>KeelingKurve!B86</f>
        <v>318.74</v>
      </c>
      <c r="C1958">
        <f>KeelingKurve!C86</f>
        <v>318.83083333333337</v>
      </c>
    </row>
    <row r="1959" spans="1:3">
      <c r="A1959" s="34">
        <f t="shared" si="60"/>
        <v>1963.083333333185</v>
      </c>
      <c r="B1959">
        <f>KeelingKurve!B87</f>
        <v>319.07</v>
      </c>
      <c r="C1959">
        <f>KeelingKurve!C87</f>
        <v>318.86166666666662</v>
      </c>
    </row>
    <row r="1960" spans="1:3">
      <c r="A1960" s="34">
        <f t="shared" si="60"/>
        <v>1963.1666666665183</v>
      </c>
      <c r="B1960">
        <f>KeelingKurve!B88</f>
        <v>319.86</v>
      </c>
      <c r="C1960">
        <f>KeelingKurve!C88</f>
        <v>318.85916666666668</v>
      </c>
    </row>
    <row r="1961" spans="1:3">
      <c r="A1961" s="34">
        <f t="shared" si="60"/>
        <v>1963.2499999998515</v>
      </c>
      <c r="B1961">
        <f>KeelingKurve!B89</f>
        <v>321.38</v>
      </c>
      <c r="C1961">
        <f>KeelingKurve!C89</f>
        <v>318.90666666666669</v>
      </c>
    </row>
    <row r="1962" spans="1:3">
      <c r="A1962" s="34">
        <f t="shared" si="60"/>
        <v>1963.3333333331848</v>
      </c>
      <c r="B1962">
        <f>KeelingKurve!B90</f>
        <v>322.24</v>
      </c>
      <c r="C1962">
        <f>KeelingKurve!C90</f>
        <v>318.93833333333339</v>
      </c>
    </row>
    <row r="1963" spans="1:3">
      <c r="A1963" s="34">
        <f t="shared" si="60"/>
        <v>1963.416666666518</v>
      </c>
      <c r="B1963">
        <f>KeelingKurve!B91</f>
        <v>321.49</v>
      </c>
      <c r="C1963">
        <f>KeelingKurve!C91</f>
        <v>318.99250000000001</v>
      </c>
    </row>
    <row r="1964" spans="1:3">
      <c r="A1964" s="34">
        <f t="shared" si="60"/>
        <v>1963.4999999998513</v>
      </c>
      <c r="B1964">
        <f>KeelingKurve!B92</f>
        <v>319.74</v>
      </c>
      <c r="C1964">
        <f>KeelingKurve!C92</f>
        <v>319.06166666666667</v>
      </c>
    </row>
    <row r="1965" spans="1:3">
      <c r="A1965" s="34">
        <f t="shared" si="60"/>
        <v>1963.5833333331846</v>
      </c>
      <c r="B1965">
        <f>KeelingKurve!B93</f>
        <v>317.77</v>
      </c>
      <c r="C1965">
        <f>KeelingKurve!C93</f>
        <v>319.14250000000004</v>
      </c>
    </row>
    <row r="1966" spans="1:3">
      <c r="A1966" s="34">
        <f t="shared" si="60"/>
        <v>1963.6666666665178</v>
      </c>
      <c r="B1966">
        <f>KeelingKurve!B94</f>
        <v>316.20999999999998</v>
      </c>
      <c r="C1966">
        <f>KeelingKurve!C94</f>
        <v>319.21666666666664</v>
      </c>
    </row>
    <row r="1967" spans="1:3">
      <c r="A1967" s="34">
        <f t="shared" si="60"/>
        <v>1963.7499999998511</v>
      </c>
      <c r="B1967">
        <f>KeelingKurve!B95</f>
        <v>315.99</v>
      </c>
      <c r="C1967">
        <f>KeelingKurve!C95</f>
        <v>319.25500000000005</v>
      </c>
    </row>
    <row r="1968" spans="1:3">
      <c r="A1968" s="34">
        <f t="shared" si="60"/>
        <v>1963.8333333331843</v>
      </c>
      <c r="B1968">
        <f>KeelingKurve!B96</f>
        <v>317.07</v>
      </c>
      <c r="C1968">
        <f>KeelingKurve!C96</f>
        <v>319.25583333333333</v>
      </c>
    </row>
    <row r="1969" spans="1:3">
      <c r="A1969" s="34">
        <f t="shared" si="60"/>
        <v>1963.9166666665176</v>
      </c>
      <c r="B1969">
        <f>KeelingKurve!B97</f>
        <v>318.35000000000002</v>
      </c>
      <c r="C1969">
        <f>KeelingKurve!C97</f>
        <v>319.28916666666669</v>
      </c>
    </row>
    <row r="1970" spans="1:3">
      <c r="A1970" s="34">
        <f t="shared" si="60"/>
        <v>1963.9999999998508</v>
      </c>
      <c r="B1970">
        <f>KeelingKurve!B98</f>
        <v>319.57</v>
      </c>
      <c r="C1970">
        <f>KeelingKurve!C98</f>
        <v>319.34750000000003</v>
      </c>
    </row>
    <row r="1971" spans="1:3">
      <c r="A1971" s="34">
        <f t="shared" ref="A1971:A2010" si="61">A1970+1/12</f>
        <v>1964.0833333331841</v>
      </c>
      <c r="B1971">
        <f>KeelingKurve!B99</f>
        <v>320.04000000000002</v>
      </c>
      <c r="C1971">
        <f>KeelingKurve!C99</f>
        <v>319.42416666666662</v>
      </c>
    </row>
    <row r="1972" spans="1:3">
      <c r="A1972" s="34">
        <f t="shared" si="61"/>
        <v>1964.1666666665174</v>
      </c>
      <c r="B1972">
        <f>KeelingKurve!B100</f>
        <v>320.75</v>
      </c>
      <c r="C1972">
        <f>KeelingKurve!C100</f>
        <v>319.46583333333336</v>
      </c>
    </row>
    <row r="1973" spans="1:3">
      <c r="A1973" s="34">
        <f t="shared" si="61"/>
        <v>1964.2499999998506</v>
      </c>
      <c r="B1973">
        <f>KeelingKurve!B101</f>
        <v>321.83999999999997</v>
      </c>
      <c r="C1973">
        <f>KeelingKurve!C101</f>
        <v>319.53916666666663</v>
      </c>
    </row>
    <row r="1974" spans="1:3">
      <c r="A1974" s="34">
        <f t="shared" si="61"/>
        <v>1964.3333333331839</v>
      </c>
      <c r="B1974">
        <f>KeelingKurve!B102</f>
        <v>322.25</v>
      </c>
      <c r="C1974">
        <f>KeelingKurve!C102</f>
        <v>319.58999999999997</v>
      </c>
    </row>
    <row r="1975" spans="1:3">
      <c r="A1975" s="34">
        <f t="shared" si="61"/>
        <v>1964.4166666665171</v>
      </c>
      <c r="B1975">
        <f>KeelingKurve!B103</f>
        <v>321.89</v>
      </c>
      <c r="C1975">
        <f>KeelingKurve!C103</f>
        <v>319.62</v>
      </c>
    </row>
    <row r="1976" spans="1:3">
      <c r="A1976" s="34">
        <f t="shared" si="61"/>
        <v>1964.4999999998504</v>
      </c>
      <c r="B1976">
        <f>KeelingKurve!B104</f>
        <v>320.44</v>
      </c>
      <c r="C1976">
        <f>KeelingKurve!C104</f>
        <v>319.60916666666668</v>
      </c>
    </row>
    <row r="1977" spans="1:3">
      <c r="A1977" s="34">
        <f t="shared" si="61"/>
        <v>1964.5833333331836</v>
      </c>
      <c r="B1977">
        <f>KeelingKurve!B105</f>
        <v>318.69</v>
      </c>
      <c r="C1977">
        <f>KeelingKurve!C105</f>
        <v>319.64249999999998</v>
      </c>
    </row>
    <row r="1978" spans="1:3">
      <c r="A1978" s="34">
        <f t="shared" si="61"/>
        <v>1964.6666666665169</v>
      </c>
      <c r="B1978">
        <f>KeelingKurve!B106</f>
        <v>316.70999999999998</v>
      </c>
      <c r="C1978">
        <f>KeelingKurve!C106</f>
        <v>319.65416666666664</v>
      </c>
    </row>
    <row r="1979" spans="1:3">
      <c r="A1979" s="34">
        <f t="shared" si="61"/>
        <v>1964.7499999998502</v>
      </c>
      <c r="B1979">
        <f>KeelingKurve!B107</f>
        <v>316.87</v>
      </c>
      <c r="C1979">
        <f>KeelingKurve!C107</f>
        <v>319.67916666666662</v>
      </c>
    </row>
    <row r="1980" spans="1:3">
      <c r="A1980" s="34">
        <f t="shared" si="61"/>
        <v>1964.8333333331834</v>
      </c>
      <c r="B1980">
        <f>KeelingKurve!B108</f>
        <v>317.68</v>
      </c>
      <c r="C1980">
        <f>KeelingKurve!C108</f>
        <v>319.67249999999996</v>
      </c>
    </row>
    <row r="1981" spans="1:3">
      <c r="A1981" s="34">
        <f t="shared" si="61"/>
        <v>1964.9166666665167</v>
      </c>
      <c r="B1981">
        <f>KeelingKurve!B109</f>
        <v>318.70999999999998</v>
      </c>
      <c r="C1981">
        <f>KeelingKurve!C109</f>
        <v>319.67083333333329</v>
      </c>
    </row>
    <row r="1982" spans="1:3">
      <c r="A1982" s="34">
        <f t="shared" si="61"/>
        <v>1964.9999999998499</v>
      </c>
      <c r="B1982">
        <f>KeelingKurve!B110</f>
        <v>319.44</v>
      </c>
      <c r="C1982">
        <f>KeelingKurve!C110</f>
        <v>319.73499999999996</v>
      </c>
    </row>
    <row r="1983" spans="1:3">
      <c r="A1983" s="34">
        <f t="shared" si="61"/>
        <v>1965.0833333331832</v>
      </c>
      <c r="B1983">
        <f>KeelingKurve!B111</f>
        <v>320.44</v>
      </c>
      <c r="C1983">
        <f>KeelingKurve!C111</f>
        <v>319.75</v>
      </c>
    </row>
    <row r="1984" spans="1:3">
      <c r="A1984" s="34">
        <f t="shared" si="61"/>
        <v>1965.1666666665164</v>
      </c>
      <c r="B1984">
        <f>KeelingKurve!B112</f>
        <v>320.89</v>
      </c>
      <c r="C1984">
        <f>KeelingKurve!C112</f>
        <v>319.84250000000003</v>
      </c>
    </row>
    <row r="1985" spans="1:3">
      <c r="A1985" s="34">
        <f t="shared" si="61"/>
        <v>1965.2499999998497</v>
      </c>
      <c r="B1985">
        <f>KeelingKurve!B113</f>
        <v>322.14</v>
      </c>
      <c r="C1985">
        <f>KeelingKurve!C113</f>
        <v>319.87833333333333</v>
      </c>
    </row>
    <row r="1986" spans="1:3">
      <c r="A1986" s="34">
        <f t="shared" si="61"/>
        <v>1965.333333333183</v>
      </c>
      <c r="B1986">
        <f>KeelingKurve!B114</f>
        <v>322.17</v>
      </c>
      <c r="C1986">
        <f>KeelingKurve!C114</f>
        <v>319.97750000000002</v>
      </c>
    </row>
    <row r="1987" spans="1:3">
      <c r="A1987" s="34">
        <f t="shared" si="61"/>
        <v>1965.4166666665162</v>
      </c>
      <c r="B1987">
        <f>KeelingKurve!B115</f>
        <v>321.87</v>
      </c>
      <c r="C1987">
        <f>KeelingKurve!C115</f>
        <v>320.03666666666669</v>
      </c>
    </row>
    <row r="1988" spans="1:3">
      <c r="A1988" s="34">
        <f t="shared" si="61"/>
        <v>1965.4999999998495</v>
      </c>
      <c r="B1988">
        <f>KeelingKurve!B116</f>
        <v>321.20999999999998</v>
      </c>
      <c r="C1988">
        <f>KeelingKurve!C116</f>
        <v>320.13499999999999</v>
      </c>
    </row>
    <row r="1989" spans="1:3">
      <c r="A1989" s="34">
        <f t="shared" si="61"/>
        <v>1965.5833333331827</v>
      </c>
      <c r="B1989">
        <f>KeelingKurve!B117</f>
        <v>318.87</v>
      </c>
      <c r="C1989">
        <f>KeelingKurve!C117</f>
        <v>320.23166666666668</v>
      </c>
    </row>
    <row r="1990" spans="1:3">
      <c r="A1990" s="34">
        <f t="shared" si="61"/>
        <v>1965.666666666516</v>
      </c>
      <c r="B1990">
        <f>KeelingKurve!B118</f>
        <v>317.82</v>
      </c>
      <c r="C1990">
        <f>KeelingKurve!C118</f>
        <v>320.35666666666663</v>
      </c>
    </row>
    <row r="1991" spans="1:3">
      <c r="A1991" s="34">
        <f t="shared" si="61"/>
        <v>1965.7499999998493</v>
      </c>
      <c r="B1991">
        <f>KeelingKurve!B119</f>
        <v>317.3</v>
      </c>
      <c r="C1991">
        <f>KeelingKurve!C119</f>
        <v>320.48666666666662</v>
      </c>
    </row>
    <row r="1992" spans="1:3">
      <c r="A1992" s="34">
        <f t="shared" si="61"/>
        <v>1965.8333333331825</v>
      </c>
      <c r="B1992">
        <f>KeelingKurve!B120</f>
        <v>318.87</v>
      </c>
      <c r="C1992">
        <f>KeelingKurve!C120</f>
        <v>320.64583333333331</v>
      </c>
    </row>
    <row r="1993" spans="1:3">
      <c r="A1993" s="34">
        <f t="shared" si="61"/>
        <v>1965.9166666665158</v>
      </c>
      <c r="B1993">
        <f>KeelingKurve!B121</f>
        <v>319.42</v>
      </c>
      <c r="C1993">
        <f>KeelingKurve!C121</f>
        <v>320.80249999999995</v>
      </c>
    </row>
    <row r="1994" spans="1:3">
      <c r="A1994" s="34">
        <f t="shared" si="61"/>
        <v>1965.999999999849</v>
      </c>
      <c r="B1994">
        <f>KeelingKurve!B122</f>
        <v>320.62</v>
      </c>
      <c r="C1994">
        <f>KeelingKurve!C122</f>
        <v>320.89916666666664</v>
      </c>
    </row>
    <row r="1995" spans="1:3">
      <c r="A1995" s="34">
        <f t="shared" si="61"/>
        <v>1966.0833333331823</v>
      </c>
      <c r="B1995">
        <f>KeelingKurve!B123</f>
        <v>321.60000000000002</v>
      </c>
      <c r="C1995">
        <f>KeelingKurve!C123</f>
        <v>321.02333333333331</v>
      </c>
    </row>
    <row r="1996" spans="1:3">
      <c r="A1996" s="34">
        <f t="shared" si="61"/>
        <v>1966.1666666665155</v>
      </c>
      <c r="B1996">
        <f>KeelingKurve!B124</f>
        <v>322.39</v>
      </c>
      <c r="C1996">
        <f>KeelingKurve!C124</f>
        <v>321.09166666666664</v>
      </c>
    </row>
    <row r="1997" spans="1:3">
      <c r="A1997" s="34">
        <f t="shared" si="61"/>
        <v>1966.2499999998488</v>
      </c>
      <c r="B1997">
        <f>KeelingKurve!B125</f>
        <v>323.7</v>
      </c>
      <c r="C1997">
        <f>KeelingKurve!C125</f>
        <v>321.15833333333336</v>
      </c>
    </row>
    <row r="1998" spans="1:3">
      <c r="A1998" s="34">
        <f t="shared" si="61"/>
        <v>1966.3333333331821</v>
      </c>
      <c r="B1998">
        <f>KeelingKurve!B126</f>
        <v>324.08</v>
      </c>
      <c r="C1998">
        <f>KeelingKurve!C126</f>
        <v>321.23416666666662</v>
      </c>
    </row>
    <row r="1999" spans="1:3">
      <c r="A1999" s="34">
        <f t="shared" si="61"/>
        <v>1966.4166666665153</v>
      </c>
      <c r="B1999">
        <f>KeelingKurve!B127</f>
        <v>323.75</v>
      </c>
      <c r="C1999">
        <f>KeelingKurve!C127</f>
        <v>321.36749999999995</v>
      </c>
    </row>
    <row r="2000" spans="1:3">
      <c r="A2000" s="34">
        <f t="shared" si="61"/>
        <v>1966.4999999998486</v>
      </c>
      <c r="B2000">
        <f>KeelingKurve!B128</f>
        <v>322.37</v>
      </c>
      <c r="C2000">
        <f>KeelingKurve!C128</f>
        <v>321.50999999999993</v>
      </c>
    </row>
    <row r="2001" spans="1:3">
      <c r="A2001" s="34">
        <f t="shared" si="61"/>
        <v>1966.5833333331818</v>
      </c>
      <c r="B2001">
        <f>KeelingKurve!B129</f>
        <v>320.36</v>
      </c>
      <c r="C2001">
        <f>KeelingKurve!C129</f>
        <v>321.58499999999998</v>
      </c>
    </row>
    <row r="2002" spans="1:3">
      <c r="A2002" s="34">
        <f t="shared" si="61"/>
        <v>1966.6666666665151</v>
      </c>
      <c r="B2002">
        <f>KeelingKurve!B130</f>
        <v>318.64</v>
      </c>
      <c r="C2002">
        <f>KeelingKurve!C130</f>
        <v>321.63833333333332</v>
      </c>
    </row>
    <row r="2003" spans="1:3">
      <c r="A2003" s="34">
        <f t="shared" si="61"/>
        <v>1966.7499999998483</v>
      </c>
      <c r="B2003">
        <f>KeelingKurve!B131</f>
        <v>318.10000000000002</v>
      </c>
      <c r="C2003">
        <f>KeelingKurve!C131</f>
        <v>321.69749999999999</v>
      </c>
    </row>
    <row r="2004" spans="1:3">
      <c r="A2004" s="34">
        <f t="shared" si="61"/>
        <v>1966.8333333331816</v>
      </c>
      <c r="B2004">
        <f>KeelingKurve!B132</f>
        <v>319.77999999999997</v>
      </c>
      <c r="C2004">
        <f>KeelingKurve!C132</f>
        <v>321.77416666666659</v>
      </c>
    </row>
    <row r="2005" spans="1:3">
      <c r="A2005" s="34">
        <f t="shared" si="61"/>
        <v>1966.9166666665149</v>
      </c>
      <c r="B2005">
        <f>KeelingKurve!B133</f>
        <v>321.02</v>
      </c>
      <c r="C2005">
        <f>KeelingKurve!C133</f>
        <v>321.80250000000001</v>
      </c>
    </row>
    <row r="2006" spans="1:3">
      <c r="A2006" s="34">
        <f t="shared" si="61"/>
        <v>1966.9999999998481</v>
      </c>
      <c r="B2006">
        <f>KeelingKurve!B134</f>
        <v>322.33</v>
      </c>
      <c r="C2006">
        <f>KeelingKurve!C134</f>
        <v>321.81666666666666</v>
      </c>
    </row>
    <row r="2007" spans="1:3">
      <c r="A2007" s="34">
        <f t="shared" si="61"/>
        <v>1967.0833333331814</v>
      </c>
      <c r="B2007">
        <f>KeelingKurve!B135</f>
        <v>322.5</v>
      </c>
      <c r="C2007">
        <f>KeelingKurve!C135</f>
        <v>321.86333333333329</v>
      </c>
    </row>
    <row r="2008" spans="1:3">
      <c r="A2008" s="34">
        <f t="shared" si="61"/>
        <v>1967.1666666665146</v>
      </c>
      <c r="B2008">
        <f>KeelingKurve!B136</f>
        <v>323.02999999999997</v>
      </c>
      <c r="C2008">
        <f>KeelingKurve!C136</f>
        <v>321.91416666666669</v>
      </c>
    </row>
    <row r="2009" spans="1:3">
      <c r="A2009" s="34">
        <f t="shared" si="61"/>
        <v>1967.2499999998479</v>
      </c>
      <c r="B2009">
        <f>KeelingKurve!B137</f>
        <v>324.41000000000003</v>
      </c>
      <c r="C2009">
        <f>KeelingKurve!C137</f>
        <v>322.02166666666665</v>
      </c>
    </row>
    <row r="2010" spans="1:3">
      <c r="A2010" s="34">
        <f t="shared" si="61"/>
        <v>1967.3333333331811</v>
      </c>
      <c r="B2010">
        <f>KeelingKurve!B138</f>
        <v>325</v>
      </c>
      <c r="C2010">
        <f>KeelingKurve!C138</f>
        <v>322.10083333333336</v>
      </c>
    </row>
    <row r="2011" spans="1:3">
      <c r="A2011" s="34">
        <f>A2010+1/12</f>
        <v>1967.4166666665144</v>
      </c>
      <c r="B2011">
        <f>KeelingKurve!B139</f>
        <v>324.08999999999997</v>
      </c>
      <c r="C2011">
        <f>KeelingKurve!C139</f>
        <v>322.17916666666667</v>
      </c>
    </row>
    <row r="2012" spans="1:3">
      <c r="A2012" s="34">
        <f t="shared" ref="A2012:A2075" si="62">A2011+1/12</f>
        <v>1967.4999999998477</v>
      </c>
      <c r="B2012">
        <f>KeelingKurve!B140</f>
        <v>322.54000000000002</v>
      </c>
      <c r="C2012">
        <f>KeelingKurve!C140</f>
        <v>322.19916666666666</v>
      </c>
    </row>
    <row r="2013" spans="1:3">
      <c r="A2013" s="34">
        <f t="shared" si="62"/>
        <v>1967.5833333331809</v>
      </c>
      <c r="B2013">
        <f>KeelingKurve!B141</f>
        <v>320.92</v>
      </c>
      <c r="C2013">
        <f>KeelingKurve!C141</f>
        <v>322.25333333333333</v>
      </c>
    </row>
    <row r="2014" spans="1:3">
      <c r="A2014" s="34">
        <f t="shared" si="62"/>
        <v>1967.6666666665142</v>
      </c>
      <c r="B2014">
        <f>KeelingKurve!B142</f>
        <v>319.25</v>
      </c>
      <c r="C2014">
        <f>KeelingKurve!C142</f>
        <v>322.32499999999999</v>
      </c>
    </row>
    <row r="2015" spans="1:3">
      <c r="A2015" s="34">
        <f t="shared" si="62"/>
        <v>1967.7499999998474</v>
      </c>
      <c r="B2015">
        <f>KeelingKurve!B143</f>
        <v>319.39</v>
      </c>
      <c r="C2015">
        <f>KeelingKurve!C143</f>
        <v>322.37583333333333</v>
      </c>
    </row>
    <row r="2016" spans="1:3">
      <c r="A2016" s="34">
        <f t="shared" si="62"/>
        <v>1967.8333333331807</v>
      </c>
      <c r="B2016">
        <f>KeelingKurve!B144</f>
        <v>320.73</v>
      </c>
      <c r="C2016">
        <f>KeelingKurve!C144</f>
        <v>322.42333333333335</v>
      </c>
    </row>
    <row r="2017" spans="1:3">
      <c r="A2017" s="34">
        <f t="shared" si="62"/>
        <v>1967.9166666665139</v>
      </c>
      <c r="B2017">
        <f>KeelingKurve!B145</f>
        <v>321.95999999999998</v>
      </c>
      <c r="C2017">
        <f>KeelingKurve!C145</f>
        <v>322.5291666666667</v>
      </c>
    </row>
    <row r="2018" spans="1:3">
      <c r="A2018" s="34">
        <f t="shared" si="62"/>
        <v>1967.9999999998472</v>
      </c>
      <c r="B2018">
        <f>KeelingKurve!B146</f>
        <v>322.57</v>
      </c>
      <c r="C2018">
        <f>KeelingKurve!C146</f>
        <v>322.66249999999997</v>
      </c>
    </row>
    <row r="2019" spans="1:3">
      <c r="A2019" s="34">
        <f t="shared" si="62"/>
        <v>1968.0833333331805</v>
      </c>
      <c r="B2019">
        <f>KeelingKurve!B147</f>
        <v>323.14999999999998</v>
      </c>
      <c r="C2019">
        <f>KeelingKurve!C147</f>
        <v>322.76166666666666</v>
      </c>
    </row>
    <row r="2020" spans="1:3">
      <c r="A2020" s="34">
        <f t="shared" si="62"/>
        <v>1968.1666666665137</v>
      </c>
      <c r="B2020">
        <f>KeelingKurve!B148</f>
        <v>323.89</v>
      </c>
      <c r="C2020">
        <f>KeelingKurve!C148</f>
        <v>322.85166666666663</v>
      </c>
    </row>
    <row r="2021" spans="1:3">
      <c r="A2021" s="34">
        <f t="shared" si="62"/>
        <v>1968.249999999847</v>
      </c>
      <c r="B2021">
        <f>KeelingKurve!B149</f>
        <v>325.02</v>
      </c>
      <c r="C2021">
        <f>KeelingKurve!C149</f>
        <v>322.92333333333335</v>
      </c>
    </row>
    <row r="2022" spans="1:3">
      <c r="A2022" s="34">
        <f t="shared" si="62"/>
        <v>1968.3333333331802</v>
      </c>
      <c r="B2022">
        <f>KeelingKurve!B150</f>
        <v>325.57</v>
      </c>
      <c r="C2022">
        <f>KeelingKurve!C150</f>
        <v>322.97250000000003</v>
      </c>
    </row>
    <row r="2023" spans="1:3">
      <c r="A2023" s="34">
        <f t="shared" si="62"/>
        <v>1968.4166666665135</v>
      </c>
      <c r="B2023">
        <f>KeelingKurve!B151</f>
        <v>325.36</v>
      </c>
      <c r="C2023">
        <f>KeelingKurve!C151</f>
        <v>323.05</v>
      </c>
    </row>
    <row r="2024" spans="1:3">
      <c r="A2024" s="34">
        <f t="shared" si="62"/>
        <v>1968.4999999998468</v>
      </c>
      <c r="B2024">
        <f>KeelingKurve!B152</f>
        <v>324.14</v>
      </c>
      <c r="C2024">
        <f>KeelingKurve!C152</f>
        <v>323.16916666666663</v>
      </c>
    </row>
    <row r="2025" spans="1:3">
      <c r="A2025" s="34">
        <f t="shared" si="62"/>
        <v>1968.58333333318</v>
      </c>
      <c r="B2025">
        <f>KeelingKurve!B153</f>
        <v>322.11</v>
      </c>
      <c r="C2025">
        <f>KeelingKurve!C153</f>
        <v>323.27416666666664</v>
      </c>
    </row>
    <row r="2026" spans="1:3">
      <c r="A2026" s="34">
        <f t="shared" si="62"/>
        <v>1968.6666666665133</v>
      </c>
      <c r="B2026">
        <f>KeelingKurve!B154</f>
        <v>320.33</v>
      </c>
      <c r="C2026">
        <f>KeelingKurve!C154</f>
        <v>323.41916666666663</v>
      </c>
    </row>
    <row r="2027" spans="1:3">
      <c r="A2027" s="34">
        <f t="shared" si="62"/>
        <v>1968.7499999998465</v>
      </c>
      <c r="B2027">
        <f>KeelingKurve!B155</f>
        <v>320.25</v>
      </c>
      <c r="C2027">
        <f>KeelingKurve!C155</f>
        <v>323.55583333333328</v>
      </c>
    </row>
    <row r="2028" spans="1:3">
      <c r="A2028" s="34">
        <f t="shared" si="62"/>
        <v>1968.8333333331798</v>
      </c>
      <c r="B2028">
        <f>KeelingKurve!B156</f>
        <v>321.32</v>
      </c>
      <c r="C2028">
        <f>KeelingKurve!C156</f>
        <v>323.70666666666665</v>
      </c>
    </row>
    <row r="2029" spans="1:3">
      <c r="A2029" s="34">
        <f t="shared" si="62"/>
        <v>1968.916666666513</v>
      </c>
      <c r="B2029">
        <f>KeelingKurve!B157</f>
        <v>322.89</v>
      </c>
      <c r="C2029">
        <f>KeelingKurve!C157</f>
        <v>323.81916666666666</v>
      </c>
    </row>
    <row r="2030" spans="1:3">
      <c r="A2030" s="34">
        <f t="shared" si="62"/>
        <v>1968.9999999998463</v>
      </c>
      <c r="B2030">
        <f>KeelingKurve!B158</f>
        <v>324</v>
      </c>
      <c r="C2030">
        <f>KeelingKurve!C158</f>
        <v>323.9641666666667</v>
      </c>
    </row>
    <row r="2031" spans="1:3">
      <c r="A2031" s="34">
        <f t="shared" si="62"/>
        <v>1969.0833333331796</v>
      </c>
      <c r="B2031">
        <f>KeelingKurve!B159</f>
        <v>324.41000000000003</v>
      </c>
      <c r="C2031">
        <f>KeelingKurve!C159</f>
        <v>324.09333333333331</v>
      </c>
    </row>
    <row r="2032" spans="1:3">
      <c r="A2032" s="34">
        <f t="shared" si="62"/>
        <v>1969.1666666665128</v>
      </c>
      <c r="B2032">
        <f>KeelingKurve!B160</f>
        <v>325.63</v>
      </c>
      <c r="C2032">
        <f>KeelingKurve!C160</f>
        <v>324.26416666666665</v>
      </c>
    </row>
    <row r="2033" spans="1:3">
      <c r="A2033" s="34">
        <f t="shared" si="62"/>
        <v>1969.2499999998461</v>
      </c>
      <c r="B2033">
        <f>KeelingKurve!B161</f>
        <v>326.66000000000003</v>
      </c>
      <c r="C2033">
        <f>KeelingKurve!C161</f>
        <v>324.39166666666665</v>
      </c>
    </row>
    <row r="2034" spans="1:3">
      <c r="A2034" s="34">
        <f t="shared" si="62"/>
        <v>1969.3333333331793</v>
      </c>
      <c r="B2034">
        <f>KeelingKurve!B162</f>
        <v>327.38</v>
      </c>
      <c r="C2034">
        <f>KeelingKurve!C162</f>
        <v>324.51916666666665</v>
      </c>
    </row>
    <row r="2035" spans="1:3">
      <c r="A2035" s="34">
        <f t="shared" si="62"/>
        <v>1969.4166666665126</v>
      </c>
      <c r="B2035">
        <f>KeelingKurve!B163</f>
        <v>326.70999999999998</v>
      </c>
      <c r="C2035">
        <f>KeelingKurve!C163</f>
        <v>324.62083333333334</v>
      </c>
    </row>
    <row r="2036" spans="1:3">
      <c r="A2036" s="34">
        <f t="shared" si="62"/>
        <v>1969.4999999998458</v>
      </c>
      <c r="B2036">
        <f>KeelingKurve!B164</f>
        <v>325.88</v>
      </c>
      <c r="C2036">
        <f>KeelingKurve!C164</f>
        <v>324.70916666666665</v>
      </c>
    </row>
    <row r="2037" spans="1:3">
      <c r="A2037" s="34">
        <f t="shared" si="62"/>
        <v>1969.5833333331791</v>
      </c>
      <c r="B2037">
        <f>KeelingKurve!B165</f>
        <v>323.66000000000003</v>
      </c>
      <c r="C2037">
        <f>KeelingKurve!C165</f>
        <v>324.84083333333336</v>
      </c>
    </row>
    <row r="2038" spans="1:3">
      <c r="A2038" s="34">
        <f t="shared" si="62"/>
        <v>1969.6666666665124</v>
      </c>
      <c r="B2038">
        <f>KeelingKurve!B166</f>
        <v>322.38</v>
      </c>
      <c r="C2038">
        <f>KeelingKurve!C166</f>
        <v>324.94916666666666</v>
      </c>
    </row>
    <row r="2039" spans="1:3">
      <c r="A2039" s="34">
        <f t="shared" si="62"/>
        <v>1969.7499999998456</v>
      </c>
      <c r="B2039">
        <f>KeelingKurve!B167</f>
        <v>321.77999999999997</v>
      </c>
      <c r="C2039">
        <f>KeelingKurve!C167</f>
        <v>325.07166666666666</v>
      </c>
    </row>
    <row r="2040" spans="1:3">
      <c r="A2040" s="34">
        <f t="shared" si="62"/>
        <v>1969.8333333331789</v>
      </c>
      <c r="B2040">
        <f>KeelingKurve!B168</f>
        <v>322.85000000000002</v>
      </c>
      <c r="C2040">
        <f>KeelingKurve!C168</f>
        <v>325.13</v>
      </c>
    </row>
    <row r="2041" spans="1:3">
      <c r="A2041" s="34">
        <f t="shared" si="62"/>
        <v>1969.9166666665121</v>
      </c>
      <c r="B2041">
        <f>KeelingKurve!B169</f>
        <v>324.11</v>
      </c>
      <c r="C2041">
        <f>KeelingKurve!C169</f>
        <v>325.20999999999998</v>
      </c>
    </row>
    <row r="2042" spans="1:3">
      <c r="A2042" s="34">
        <f t="shared" si="62"/>
        <v>1969.9999999998454</v>
      </c>
      <c r="B2042">
        <f>KeelingKurve!B170</f>
        <v>325.06</v>
      </c>
      <c r="C2042">
        <f>KeelingKurve!C170</f>
        <v>325.24833333333333</v>
      </c>
    </row>
    <row r="2043" spans="1:3">
      <c r="A2043" s="34">
        <f t="shared" si="62"/>
        <v>1970.0833333331786</v>
      </c>
      <c r="B2043">
        <f>KeelingKurve!B171</f>
        <v>325.99</v>
      </c>
      <c r="C2043">
        <f>KeelingKurve!C171</f>
        <v>325.33333333333331</v>
      </c>
    </row>
    <row r="2044" spans="1:3">
      <c r="A2044" s="34">
        <f t="shared" si="62"/>
        <v>1970.1666666665119</v>
      </c>
      <c r="B2044">
        <f>KeelingKurve!B172</f>
        <v>326.93</v>
      </c>
      <c r="C2044">
        <f>KeelingKurve!C172</f>
        <v>325.39333333333332</v>
      </c>
    </row>
    <row r="2045" spans="1:3">
      <c r="A2045" s="34">
        <f t="shared" si="62"/>
        <v>1970.2499999998452</v>
      </c>
      <c r="B2045">
        <f>KeelingKurve!B173</f>
        <v>328.13</v>
      </c>
      <c r="C2045">
        <f>KeelingKurve!C173</f>
        <v>325.5</v>
      </c>
    </row>
    <row r="2046" spans="1:3">
      <c r="A2046" s="34">
        <f t="shared" si="62"/>
        <v>1970.3333333331784</v>
      </c>
      <c r="B2046">
        <f>KeelingKurve!B174</f>
        <v>328.08</v>
      </c>
      <c r="C2046">
        <f>KeelingKurve!C174</f>
        <v>325.59666666666664</v>
      </c>
    </row>
    <row r="2047" spans="1:3">
      <c r="A2047" s="34">
        <f t="shared" si="62"/>
        <v>1970.4166666665117</v>
      </c>
      <c r="B2047">
        <f>KeelingKurve!B175</f>
        <v>327.67</v>
      </c>
      <c r="C2047">
        <f>KeelingKurve!C175</f>
        <v>325.68166666666667</v>
      </c>
    </row>
    <row r="2048" spans="1:3">
      <c r="A2048" s="34">
        <f t="shared" si="62"/>
        <v>1970.4999999998449</v>
      </c>
      <c r="B2048">
        <f>KeelingKurve!B176</f>
        <v>326.33999999999997</v>
      </c>
      <c r="C2048">
        <f>KeelingKurve!C176</f>
        <v>325.77416666666664</v>
      </c>
    </row>
    <row r="2049" spans="1:3">
      <c r="A2049" s="34">
        <f t="shared" si="62"/>
        <v>1970.5833333331782</v>
      </c>
      <c r="B2049">
        <f>KeelingKurve!B177</f>
        <v>324.68</v>
      </c>
      <c r="C2049">
        <f>KeelingKurve!C177</f>
        <v>325.83250000000004</v>
      </c>
    </row>
    <row r="2050" spans="1:3">
      <c r="A2050" s="34">
        <f t="shared" si="62"/>
        <v>1970.6666666665114</v>
      </c>
      <c r="B2050">
        <f>KeelingKurve!B178</f>
        <v>323.10000000000002</v>
      </c>
      <c r="C2050">
        <f>KeelingKurve!C178</f>
        <v>325.8533333333333</v>
      </c>
    </row>
    <row r="2051" spans="1:3">
      <c r="A2051" s="34">
        <f t="shared" si="62"/>
        <v>1970.7499999998447</v>
      </c>
      <c r="B2051">
        <f>KeelingKurve!B179</f>
        <v>323.06</v>
      </c>
      <c r="C2051">
        <f>KeelingKurve!C179</f>
        <v>325.8241666666666</v>
      </c>
    </row>
    <row r="2052" spans="1:3">
      <c r="A2052" s="34">
        <f t="shared" si="62"/>
        <v>1970.833333333178</v>
      </c>
      <c r="B2052">
        <f>KeelingKurve!B180</f>
        <v>324.01</v>
      </c>
      <c r="C2052">
        <f>KeelingKurve!C180</f>
        <v>325.89499999999992</v>
      </c>
    </row>
    <row r="2053" spans="1:3">
      <c r="A2053" s="34">
        <f t="shared" si="62"/>
        <v>1970.9166666665112</v>
      </c>
      <c r="B2053">
        <f>KeelingKurve!B181</f>
        <v>325.13</v>
      </c>
      <c r="C2053">
        <f>KeelingKurve!C181</f>
        <v>325.97000000000003</v>
      </c>
    </row>
    <row r="2054" spans="1:3">
      <c r="A2054" s="34">
        <f t="shared" si="62"/>
        <v>1970.9999999998445</v>
      </c>
      <c r="B2054">
        <f>KeelingKurve!B182</f>
        <v>326.17</v>
      </c>
      <c r="C2054">
        <f>KeelingKurve!C182</f>
        <v>326.05500000000001</v>
      </c>
    </row>
    <row r="2055" spans="1:3">
      <c r="A2055" s="34">
        <f t="shared" si="62"/>
        <v>1971.0833333331777</v>
      </c>
      <c r="B2055">
        <f>KeelingKurve!B183</f>
        <v>326.69</v>
      </c>
      <c r="C2055">
        <f>KeelingKurve!C183</f>
        <v>326.11750000000001</v>
      </c>
    </row>
    <row r="2056" spans="1:3">
      <c r="A2056" s="34">
        <f t="shared" si="62"/>
        <v>1971.166666666511</v>
      </c>
      <c r="B2056">
        <f>KeelingKurve!B184</f>
        <v>327.18</v>
      </c>
      <c r="C2056">
        <f>KeelingKurve!C184</f>
        <v>326.13916666666665</v>
      </c>
    </row>
    <row r="2057" spans="1:3">
      <c r="A2057" s="34">
        <f t="shared" si="62"/>
        <v>1971.2499999998442</v>
      </c>
      <c r="B2057">
        <f>KeelingKurve!B185</f>
        <v>327.78</v>
      </c>
      <c r="C2057">
        <f>KeelingKurve!C185</f>
        <v>326.18083333333334</v>
      </c>
    </row>
    <row r="2058" spans="1:3">
      <c r="A2058" s="34">
        <f t="shared" si="62"/>
        <v>1971.3333333331775</v>
      </c>
      <c r="B2058">
        <f>KeelingKurve!B186</f>
        <v>328.93</v>
      </c>
      <c r="C2058">
        <f>KeelingKurve!C186</f>
        <v>326.24666666666673</v>
      </c>
    </row>
    <row r="2059" spans="1:3">
      <c r="A2059" s="34">
        <f t="shared" si="62"/>
        <v>1971.4166666665108</v>
      </c>
      <c r="B2059">
        <f>KeelingKurve!B187</f>
        <v>328.57</v>
      </c>
      <c r="C2059">
        <f>KeelingKurve!C187</f>
        <v>326.32</v>
      </c>
    </row>
    <row r="2060" spans="1:3">
      <c r="A2060" s="34">
        <f t="shared" si="62"/>
        <v>1971.499999999844</v>
      </c>
      <c r="B2060">
        <f>KeelingKurve!B188</f>
        <v>327.36</v>
      </c>
      <c r="C2060">
        <f>KeelingKurve!C188</f>
        <v>326.37</v>
      </c>
    </row>
    <row r="2061" spans="1:3">
      <c r="A2061" s="34">
        <f t="shared" si="62"/>
        <v>1971.5833333331773</v>
      </c>
      <c r="B2061">
        <f>KeelingKurve!B189</f>
        <v>325.43</v>
      </c>
      <c r="C2061">
        <f>KeelingKurve!C189</f>
        <v>326.44833333333338</v>
      </c>
    </row>
    <row r="2062" spans="1:3">
      <c r="A2062" s="34">
        <f t="shared" si="62"/>
        <v>1971.6666666665105</v>
      </c>
      <c r="B2062">
        <f>KeelingKurve!B190</f>
        <v>323.36</v>
      </c>
      <c r="C2062">
        <f>KeelingKurve!C190</f>
        <v>326.49583333333334</v>
      </c>
    </row>
    <row r="2063" spans="1:3">
      <c r="A2063" s="34">
        <f t="shared" si="62"/>
        <v>1971.7499999998438</v>
      </c>
      <c r="B2063">
        <f>KeelingKurve!B191</f>
        <v>323.56</v>
      </c>
      <c r="C2063">
        <f>KeelingKurve!C191</f>
        <v>326.65750000000003</v>
      </c>
    </row>
    <row r="2064" spans="1:3">
      <c r="A2064" s="34">
        <f t="shared" si="62"/>
        <v>1971.8333333331771</v>
      </c>
      <c r="B2064">
        <f>KeelingKurve!B192</f>
        <v>324.8</v>
      </c>
      <c r="C2064">
        <f>KeelingKurve!C192</f>
        <v>326.7525</v>
      </c>
    </row>
    <row r="2065" spans="1:3">
      <c r="A2065" s="34">
        <f t="shared" si="62"/>
        <v>1971.9166666665103</v>
      </c>
      <c r="B2065">
        <f>KeelingKurve!B193</f>
        <v>326.01</v>
      </c>
      <c r="C2065">
        <f>KeelingKurve!C193</f>
        <v>326.79583333333341</v>
      </c>
    </row>
    <row r="2066" spans="1:3">
      <c r="A2066" s="34">
        <f t="shared" si="62"/>
        <v>1971.9999999998436</v>
      </c>
      <c r="B2066">
        <f>KeelingKurve!B194</f>
        <v>326.77</v>
      </c>
      <c r="C2066">
        <f>KeelingKurve!C194</f>
        <v>326.85250000000002</v>
      </c>
    </row>
    <row r="2067" spans="1:3">
      <c r="A2067" s="34">
        <f t="shared" si="62"/>
        <v>1972.0833333331768</v>
      </c>
      <c r="B2067">
        <f>KeelingKurve!B195</f>
        <v>327.63</v>
      </c>
      <c r="C2067">
        <f>KeelingKurve!C195</f>
        <v>326.92666666666673</v>
      </c>
    </row>
    <row r="2068" spans="1:3">
      <c r="A2068" s="34">
        <f t="shared" si="62"/>
        <v>1972.1666666665101</v>
      </c>
      <c r="B2068">
        <f>KeelingKurve!B196</f>
        <v>327.75</v>
      </c>
      <c r="C2068">
        <f>KeelingKurve!C196</f>
        <v>327.05</v>
      </c>
    </row>
    <row r="2069" spans="1:3">
      <c r="A2069" s="34">
        <f t="shared" si="62"/>
        <v>1972.2499999998433</v>
      </c>
      <c r="B2069">
        <f>KeelingKurve!B197</f>
        <v>329.72</v>
      </c>
      <c r="C2069">
        <f>KeelingKurve!C197</f>
        <v>327.18666666666667</v>
      </c>
    </row>
    <row r="2070" spans="1:3">
      <c r="A2070" s="34">
        <f t="shared" si="62"/>
        <v>1972.3333333331766</v>
      </c>
      <c r="B2070">
        <f>KeelingKurve!B198</f>
        <v>330.07</v>
      </c>
      <c r="C2070">
        <f>KeelingKurve!C198</f>
        <v>327.32833333333332</v>
      </c>
    </row>
    <row r="2071" spans="1:3">
      <c r="A2071" s="34">
        <f t="shared" si="62"/>
        <v>1972.4166666665099</v>
      </c>
      <c r="B2071">
        <f>KeelingKurve!B199</f>
        <v>329.09</v>
      </c>
      <c r="C2071">
        <f>KeelingKurve!C199</f>
        <v>327.45666666666665</v>
      </c>
    </row>
    <row r="2072" spans="1:3">
      <c r="A2072" s="34">
        <f t="shared" si="62"/>
        <v>1972.4999999998431</v>
      </c>
      <c r="B2072">
        <f>KeelingKurve!B200</f>
        <v>328.04</v>
      </c>
      <c r="C2072">
        <f>KeelingKurve!C200</f>
        <v>327.60500000000002</v>
      </c>
    </row>
    <row r="2073" spans="1:3">
      <c r="A2073" s="34">
        <f t="shared" si="62"/>
        <v>1972.5833333331764</v>
      </c>
      <c r="B2073">
        <f>KeelingKurve!B201</f>
        <v>326.32</v>
      </c>
      <c r="C2073">
        <f>KeelingKurve!C201</f>
        <v>327.76666666666671</v>
      </c>
    </row>
    <row r="2074" spans="1:3">
      <c r="A2074" s="34">
        <f t="shared" si="62"/>
        <v>1972.6666666665096</v>
      </c>
      <c r="B2074">
        <f>KeelingKurve!B202</f>
        <v>324.83999999999997</v>
      </c>
      <c r="C2074">
        <f>KeelingKurve!C202</f>
        <v>327.97916666666669</v>
      </c>
    </row>
    <row r="2075" spans="1:3">
      <c r="A2075" s="34">
        <f t="shared" si="62"/>
        <v>1972.7499999998429</v>
      </c>
      <c r="B2075">
        <f>KeelingKurve!B203</f>
        <v>325.2</v>
      </c>
      <c r="C2075">
        <f>KeelingKurve!C203</f>
        <v>328.12750000000005</v>
      </c>
    </row>
    <row r="2076" spans="1:3">
      <c r="A2076" s="34">
        <f t="shared" ref="A2076:A2139" si="63">A2075+1/12</f>
        <v>1972.8333333331761</v>
      </c>
      <c r="B2076">
        <f>KeelingKurve!B204</f>
        <v>326.5</v>
      </c>
      <c r="C2076">
        <f>KeelingKurve!C204</f>
        <v>328.32833333333338</v>
      </c>
    </row>
    <row r="2077" spans="1:3">
      <c r="A2077" s="34">
        <f t="shared" si="63"/>
        <v>1972.9166666665094</v>
      </c>
      <c r="B2077">
        <f>KeelingKurve!B205</f>
        <v>327.55</v>
      </c>
      <c r="C2077">
        <f>KeelingKurve!C205</f>
        <v>328.57666666666671</v>
      </c>
    </row>
    <row r="2078" spans="1:3">
      <c r="A2078" s="34">
        <f t="shared" si="63"/>
        <v>1972.9999999998427</v>
      </c>
      <c r="B2078">
        <f>KeelingKurve!B206</f>
        <v>328.55</v>
      </c>
      <c r="C2078">
        <f>KeelingKurve!C206</f>
        <v>328.8125</v>
      </c>
    </row>
    <row r="2079" spans="1:3">
      <c r="A2079" s="34">
        <f t="shared" si="63"/>
        <v>1973.0833333331759</v>
      </c>
      <c r="B2079">
        <f>KeelingKurve!B207</f>
        <v>329.57</v>
      </c>
      <c r="C2079">
        <f>KeelingKurve!C207</f>
        <v>329.06166666666667</v>
      </c>
    </row>
    <row r="2080" spans="1:3">
      <c r="A2080" s="34">
        <f t="shared" si="63"/>
        <v>1973.1666666665092</v>
      </c>
      <c r="B2080">
        <f>KeelingKurve!B208</f>
        <v>330.3</v>
      </c>
      <c r="C2080">
        <f>KeelingKurve!C208</f>
        <v>329.28500000000003</v>
      </c>
    </row>
    <row r="2081" spans="1:3">
      <c r="A2081" s="34">
        <f t="shared" si="63"/>
        <v>1973.2499999998424</v>
      </c>
      <c r="B2081">
        <f>KeelingKurve!B209</f>
        <v>331.5</v>
      </c>
      <c r="C2081">
        <f>KeelingKurve!C209</f>
        <v>329.45083333333332</v>
      </c>
    </row>
    <row r="2082" spans="1:3">
      <c r="A2082" s="34">
        <f t="shared" si="63"/>
        <v>1973.3333333331757</v>
      </c>
      <c r="B2082">
        <f>KeelingKurve!B210</f>
        <v>332.48</v>
      </c>
      <c r="C2082">
        <f>KeelingKurve!C210</f>
        <v>329.59</v>
      </c>
    </row>
    <row r="2083" spans="1:3">
      <c r="A2083" s="34">
        <f t="shared" si="63"/>
        <v>1973.4166666665089</v>
      </c>
      <c r="B2083">
        <f>KeelingKurve!B211</f>
        <v>332.07</v>
      </c>
      <c r="C2083">
        <f>KeelingKurve!C211</f>
        <v>329.68166666666667</v>
      </c>
    </row>
    <row r="2084" spans="1:3">
      <c r="A2084" s="34">
        <f t="shared" si="63"/>
        <v>1973.4999999998422</v>
      </c>
      <c r="B2084">
        <f>KeelingKurve!B212</f>
        <v>330.87</v>
      </c>
      <c r="C2084">
        <f>KeelingKurve!C212</f>
        <v>329.74916666666667</v>
      </c>
    </row>
    <row r="2085" spans="1:3">
      <c r="A2085" s="34">
        <f t="shared" si="63"/>
        <v>1973.5833333331755</v>
      </c>
      <c r="B2085">
        <f>KeelingKurve!B213</f>
        <v>329.31</v>
      </c>
      <c r="C2085">
        <f>KeelingKurve!C213</f>
        <v>329.84416666666669</v>
      </c>
    </row>
    <row r="2086" spans="1:3">
      <c r="A2086" s="34">
        <f t="shared" si="63"/>
        <v>1973.6666666665087</v>
      </c>
      <c r="B2086">
        <f>KeelingKurve!B214</f>
        <v>327.52</v>
      </c>
      <c r="C2086">
        <f>KeelingKurve!C214</f>
        <v>329.94333333333338</v>
      </c>
    </row>
    <row r="2087" spans="1:3">
      <c r="A2087" s="34">
        <f t="shared" si="63"/>
        <v>1973.749999999842</v>
      </c>
      <c r="B2087">
        <f>KeelingKurve!B215</f>
        <v>327.19</v>
      </c>
      <c r="C2087">
        <f>KeelingKurve!C215</f>
        <v>330.03916666666674</v>
      </c>
    </row>
    <row r="2088" spans="1:3">
      <c r="A2088" s="34">
        <f t="shared" si="63"/>
        <v>1973.8333333331752</v>
      </c>
      <c r="B2088">
        <f>KeelingKurve!B216</f>
        <v>328.17</v>
      </c>
      <c r="C2088">
        <f>KeelingKurve!C216</f>
        <v>330.09833333333336</v>
      </c>
    </row>
    <row r="2089" spans="1:3">
      <c r="A2089" s="34">
        <f t="shared" si="63"/>
        <v>1973.9166666665085</v>
      </c>
      <c r="B2089">
        <f>KeelingKurve!B217</f>
        <v>328.65</v>
      </c>
      <c r="C2089">
        <f>KeelingKurve!C217</f>
        <v>330.10916666666668</v>
      </c>
    </row>
    <row r="2090" spans="1:3">
      <c r="A2090" s="34">
        <f t="shared" si="63"/>
        <v>1973.9999999998417</v>
      </c>
      <c r="B2090">
        <f>KeelingKurve!B218</f>
        <v>329.36</v>
      </c>
      <c r="C2090">
        <f>KeelingKurve!C218</f>
        <v>330.12583333333339</v>
      </c>
    </row>
    <row r="2091" spans="1:3">
      <c r="A2091" s="34">
        <f t="shared" si="63"/>
        <v>1974.083333333175</v>
      </c>
      <c r="B2091">
        <f>KeelingKurve!B219</f>
        <v>330.71</v>
      </c>
      <c r="C2091">
        <f>KeelingKurve!C219</f>
        <v>330.11250000000001</v>
      </c>
    </row>
    <row r="2092" spans="1:3">
      <c r="A2092" s="34">
        <f t="shared" si="63"/>
        <v>1974.1666666665083</v>
      </c>
      <c r="B2092">
        <f>KeelingKurve!B220</f>
        <v>331.49</v>
      </c>
      <c r="C2092">
        <f>KeelingKurve!C220</f>
        <v>330.09666666666664</v>
      </c>
    </row>
    <row r="2093" spans="1:3">
      <c r="A2093" s="34">
        <f t="shared" si="63"/>
        <v>1974.2499999998415</v>
      </c>
      <c r="B2093">
        <f>KeelingKurve!B221</f>
        <v>332.65</v>
      </c>
      <c r="C2093">
        <f>KeelingKurve!C221</f>
        <v>330.10416666666669</v>
      </c>
    </row>
    <row r="2094" spans="1:3">
      <c r="A2094" s="34">
        <f t="shared" si="63"/>
        <v>1974.3333333331748</v>
      </c>
      <c r="B2094">
        <f>KeelingKurve!B222</f>
        <v>333.19</v>
      </c>
      <c r="C2094">
        <f>KeelingKurve!C222</f>
        <v>330.11583333333334</v>
      </c>
    </row>
    <row r="2095" spans="1:3">
      <c r="A2095" s="34">
        <f t="shared" si="63"/>
        <v>1974.416666666508</v>
      </c>
      <c r="B2095">
        <f>KeelingKurve!B223</f>
        <v>332.2</v>
      </c>
      <c r="C2095">
        <f>KeelingKurve!C223</f>
        <v>330.19333333333333</v>
      </c>
    </row>
    <row r="2096" spans="1:3">
      <c r="A2096" s="34">
        <f t="shared" si="63"/>
        <v>1974.4999999998413</v>
      </c>
      <c r="B2096">
        <f>KeelingKurve!B224</f>
        <v>331.07</v>
      </c>
      <c r="C2096">
        <f>KeelingKurve!C224</f>
        <v>330.30749999999995</v>
      </c>
    </row>
    <row r="2097" spans="1:3">
      <c r="A2097" s="34">
        <f t="shared" si="63"/>
        <v>1974.5833333331746</v>
      </c>
      <c r="B2097">
        <f>KeelingKurve!B225</f>
        <v>329.15</v>
      </c>
      <c r="C2097">
        <f>KeelingKurve!C225</f>
        <v>330.36999999999995</v>
      </c>
    </row>
    <row r="2098" spans="1:3">
      <c r="A2098" s="34">
        <f t="shared" si="63"/>
        <v>1974.6666666665078</v>
      </c>
      <c r="B2098">
        <f>KeelingKurve!B226</f>
        <v>327.33</v>
      </c>
      <c r="C2098">
        <f>KeelingKurve!C226</f>
        <v>330.40749999999997</v>
      </c>
    </row>
    <row r="2099" spans="1:3">
      <c r="A2099" s="34">
        <f t="shared" si="63"/>
        <v>1974.7499999998411</v>
      </c>
      <c r="B2099">
        <f>KeelingKurve!B227</f>
        <v>327.27999999999997</v>
      </c>
      <c r="C2099">
        <f>KeelingKurve!C227</f>
        <v>330.44583333333338</v>
      </c>
    </row>
    <row r="2100" spans="1:3">
      <c r="A2100" s="34">
        <f t="shared" si="63"/>
        <v>1974.8333333331743</v>
      </c>
      <c r="B2100">
        <f>KeelingKurve!B228</f>
        <v>328.31</v>
      </c>
      <c r="C2100">
        <f>KeelingKurve!C228</f>
        <v>330.50916666666666</v>
      </c>
    </row>
    <row r="2101" spans="1:3">
      <c r="A2101" s="34">
        <f t="shared" si="63"/>
        <v>1974.9166666665076</v>
      </c>
      <c r="B2101">
        <f>KeelingKurve!B229</f>
        <v>329.58</v>
      </c>
      <c r="C2101">
        <f>KeelingKurve!C229</f>
        <v>330.61083333333335</v>
      </c>
    </row>
    <row r="2102" spans="1:3">
      <c r="A2102" s="34">
        <f t="shared" si="63"/>
        <v>1974.9999999998408</v>
      </c>
      <c r="B2102">
        <f>KeelingKurve!B230</f>
        <v>330.73</v>
      </c>
      <c r="C2102">
        <f>KeelingKurve!C230</f>
        <v>330.68583333333328</v>
      </c>
    </row>
    <row r="2103" spans="1:3">
      <c r="A2103" s="34">
        <f t="shared" si="63"/>
        <v>1975.0833333331741</v>
      </c>
      <c r="B2103">
        <f>KeelingKurve!B231</f>
        <v>331.46</v>
      </c>
      <c r="C2103">
        <f>KeelingKurve!C231</f>
        <v>330.7525</v>
      </c>
    </row>
    <row r="2104" spans="1:3">
      <c r="A2104" s="34">
        <f t="shared" si="63"/>
        <v>1975.1666666665074</v>
      </c>
      <c r="B2104">
        <f>KeelingKurve!B232</f>
        <v>331.94</v>
      </c>
      <c r="C2104">
        <f>KeelingKurve!C232</f>
        <v>330.84916666666663</v>
      </c>
    </row>
    <row r="2105" spans="1:3">
      <c r="A2105" s="34">
        <f t="shared" si="63"/>
        <v>1975.2499999998406</v>
      </c>
      <c r="B2105">
        <f>KeelingKurve!B233</f>
        <v>333.11</v>
      </c>
      <c r="C2105">
        <f>KeelingKurve!C233</f>
        <v>330.93916666666667</v>
      </c>
    </row>
    <row r="2106" spans="1:3">
      <c r="A2106" s="34">
        <f t="shared" si="63"/>
        <v>1975.3333333331739</v>
      </c>
      <c r="B2106">
        <f>KeelingKurve!B234</f>
        <v>333.95</v>
      </c>
      <c r="C2106">
        <f>KeelingKurve!C234</f>
        <v>331.02833333333331</v>
      </c>
    </row>
    <row r="2107" spans="1:3">
      <c r="A2107" s="34">
        <f t="shared" si="63"/>
        <v>1975.4166666665071</v>
      </c>
      <c r="B2107">
        <f>KeelingKurve!B235</f>
        <v>333.42</v>
      </c>
      <c r="C2107">
        <f>KeelingKurve!C235</f>
        <v>331.12666666666672</v>
      </c>
    </row>
    <row r="2108" spans="1:3">
      <c r="A2108" s="34">
        <f t="shared" si="63"/>
        <v>1975.4999999998404</v>
      </c>
      <c r="B2108">
        <f>KeelingKurve!B236</f>
        <v>331.97</v>
      </c>
      <c r="C2108">
        <f>KeelingKurve!C236</f>
        <v>331.19583333333333</v>
      </c>
    </row>
    <row r="2109" spans="1:3">
      <c r="A2109" s="34">
        <f t="shared" si="63"/>
        <v>1975.5833333331736</v>
      </c>
      <c r="B2109">
        <f>KeelingKurve!B237</f>
        <v>329.95</v>
      </c>
      <c r="C2109">
        <f>KeelingKurve!C237</f>
        <v>331.30250000000001</v>
      </c>
    </row>
    <row r="2110" spans="1:3">
      <c r="A2110" s="34">
        <f t="shared" si="63"/>
        <v>1975.6666666665069</v>
      </c>
      <c r="B2110">
        <f>KeelingKurve!B238</f>
        <v>328.49</v>
      </c>
      <c r="C2110">
        <f>KeelingKurve!C238</f>
        <v>331.42083333333341</v>
      </c>
    </row>
    <row r="2111" spans="1:3">
      <c r="A2111" s="34">
        <f t="shared" si="63"/>
        <v>1975.7499999998402</v>
      </c>
      <c r="B2111">
        <f>KeelingKurve!B239</f>
        <v>328.36</v>
      </c>
      <c r="C2111">
        <f>KeelingKurve!C239</f>
        <v>331.55666666666667</v>
      </c>
    </row>
    <row r="2112" spans="1:3">
      <c r="A2112" s="34">
        <f t="shared" si="63"/>
        <v>1975.8333333331734</v>
      </c>
      <c r="B2112">
        <f>KeelingKurve!B240</f>
        <v>329.38</v>
      </c>
      <c r="C2112">
        <f>KeelingKurve!C240</f>
        <v>331.62083333333339</v>
      </c>
    </row>
    <row r="2113" spans="1:3">
      <c r="A2113" s="34">
        <f t="shared" si="63"/>
        <v>1975.9166666665067</v>
      </c>
      <c r="B2113">
        <f>KeelingKurve!B241</f>
        <v>330.76</v>
      </c>
      <c r="C2113">
        <f>KeelingKurve!C241</f>
        <v>331.66666666666674</v>
      </c>
    </row>
    <row r="2114" spans="1:3">
      <c r="A2114" s="34">
        <f t="shared" si="63"/>
        <v>1975.9999999998399</v>
      </c>
      <c r="B2114">
        <f>KeelingKurve!B242</f>
        <v>331.56</v>
      </c>
      <c r="C2114">
        <f>KeelingKurve!C242</f>
        <v>331.75916666666672</v>
      </c>
    </row>
    <row r="2115" spans="1:3">
      <c r="A2115" s="34">
        <f t="shared" si="63"/>
        <v>1976.0833333331732</v>
      </c>
      <c r="B2115">
        <f>KeelingKurve!B243</f>
        <v>332.74</v>
      </c>
      <c r="C2115">
        <f>KeelingKurve!C243</f>
        <v>331.82000000000005</v>
      </c>
    </row>
    <row r="2116" spans="1:3">
      <c r="A2116" s="34">
        <f t="shared" si="63"/>
        <v>1976.1666666665064</v>
      </c>
      <c r="B2116">
        <f>KeelingKurve!B244</f>
        <v>333.36</v>
      </c>
      <c r="C2116">
        <f>KeelingKurve!C244</f>
        <v>331.85916666666668</v>
      </c>
    </row>
    <row r="2117" spans="1:3">
      <c r="A2117" s="34">
        <f t="shared" si="63"/>
        <v>1976.2499999998397</v>
      </c>
      <c r="B2117">
        <f>KeelingKurve!B245</f>
        <v>334.74</v>
      </c>
      <c r="C2117">
        <f>KeelingKurve!C245</f>
        <v>331.88916666666665</v>
      </c>
    </row>
    <row r="2118" spans="1:3">
      <c r="A2118" s="34">
        <f t="shared" si="63"/>
        <v>1976.333333333173</v>
      </c>
      <c r="B2118">
        <f>KeelingKurve!B246</f>
        <v>334.72</v>
      </c>
      <c r="C2118">
        <f>KeelingKurve!C246</f>
        <v>331.95416666666665</v>
      </c>
    </row>
    <row r="2119" spans="1:3">
      <c r="A2119" s="34">
        <f t="shared" si="63"/>
        <v>1976.4166666665062</v>
      </c>
      <c r="B2119">
        <f>KeelingKurve!B247</f>
        <v>333.97</v>
      </c>
      <c r="C2119">
        <f>KeelingKurve!C247</f>
        <v>332.02583333333331</v>
      </c>
    </row>
    <row r="2120" spans="1:3">
      <c r="A2120" s="34">
        <f t="shared" si="63"/>
        <v>1976.4999999998395</v>
      </c>
      <c r="B2120">
        <f>KeelingKurve!B248</f>
        <v>333.08</v>
      </c>
      <c r="C2120">
        <f>KeelingKurve!C248</f>
        <v>332.11916666666667</v>
      </c>
    </row>
    <row r="2121" spans="1:3">
      <c r="A2121" s="34">
        <f t="shared" si="63"/>
        <v>1976.5833333331727</v>
      </c>
      <c r="B2121">
        <f>KeelingKurve!B249</f>
        <v>330.68</v>
      </c>
      <c r="C2121">
        <f>KeelingKurve!C249</f>
        <v>332.15499999999992</v>
      </c>
    </row>
    <row r="2122" spans="1:3">
      <c r="A2122" s="34">
        <f t="shared" si="63"/>
        <v>1976.666666666506</v>
      </c>
      <c r="B2122">
        <f>KeelingKurve!B250</f>
        <v>328.96</v>
      </c>
      <c r="C2122">
        <f>KeelingKurve!C250</f>
        <v>332.2883333333333</v>
      </c>
    </row>
    <row r="2123" spans="1:3">
      <c r="A2123" s="34">
        <f t="shared" si="63"/>
        <v>1976.7499999998392</v>
      </c>
      <c r="B2123">
        <f>KeelingKurve!B251</f>
        <v>328.72</v>
      </c>
      <c r="C2123">
        <f>KeelingKurve!C251</f>
        <v>332.40499999999997</v>
      </c>
    </row>
    <row r="2124" spans="1:3">
      <c r="A2124" s="34">
        <f t="shared" si="63"/>
        <v>1976.8333333331725</v>
      </c>
      <c r="B2124">
        <f>KeelingKurve!B252</f>
        <v>330.16</v>
      </c>
      <c r="C2124">
        <f>KeelingKurve!C252</f>
        <v>332.58916666666664</v>
      </c>
    </row>
    <row r="2125" spans="1:3">
      <c r="A2125" s="34">
        <f t="shared" si="63"/>
        <v>1976.9166666665058</v>
      </c>
      <c r="B2125">
        <f>KeelingKurve!B253</f>
        <v>331.62</v>
      </c>
      <c r="C2125">
        <f>KeelingKurve!C253</f>
        <v>332.77249999999998</v>
      </c>
    </row>
    <row r="2126" spans="1:3">
      <c r="A2126" s="34">
        <f t="shared" si="63"/>
        <v>1976.999999999839</v>
      </c>
      <c r="B2126">
        <f>KeelingKurve!B254</f>
        <v>332.68</v>
      </c>
      <c r="C2126">
        <f>KeelingKurve!C254</f>
        <v>332.92333333333329</v>
      </c>
    </row>
    <row r="2127" spans="1:3">
      <c r="A2127" s="34">
        <f t="shared" si="63"/>
        <v>1977.0833333331723</v>
      </c>
      <c r="B2127">
        <f>KeelingKurve!B255</f>
        <v>333.17</v>
      </c>
      <c r="C2127">
        <f>KeelingKurve!C255</f>
        <v>333.08</v>
      </c>
    </row>
    <row r="2128" spans="1:3">
      <c r="A2128" s="34">
        <f t="shared" si="63"/>
        <v>1977.1666666665055</v>
      </c>
      <c r="B2128">
        <f>KeelingKurve!B256</f>
        <v>334.96</v>
      </c>
      <c r="C2128">
        <f>KeelingKurve!C256</f>
        <v>333.27416666666664</v>
      </c>
    </row>
    <row r="2129" spans="1:3">
      <c r="A2129" s="34">
        <f t="shared" si="63"/>
        <v>1977.2499999998388</v>
      </c>
      <c r="B2129">
        <f>KeelingKurve!B257</f>
        <v>336.14</v>
      </c>
      <c r="C2129">
        <f>KeelingKurve!C257</f>
        <v>333.48749999999995</v>
      </c>
    </row>
    <row r="2130" spans="1:3">
      <c r="A2130" s="34">
        <f t="shared" si="63"/>
        <v>1977.333333333172</v>
      </c>
      <c r="B2130">
        <f>KeelingKurve!B258</f>
        <v>336.93</v>
      </c>
      <c r="C2130">
        <f>KeelingKurve!C258</f>
        <v>333.67916666666662</v>
      </c>
    </row>
    <row r="2131" spans="1:3">
      <c r="A2131" s="34">
        <f t="shared" si="63"/>
        <v>1977.4166666665053</v>
      </c>
      <c r="B2131">
        <f>KeelingKurve!B259</f>
        <v>336.17</v>
      </c>
      <c r="C2131">
        <f>KeelingKurve!C259</f>
        <v>333.84416666666664</v>
      </c>
    </row>
    <row r="2132" spans="1:3">
      <c r="A2132" s="34">
        <f t="shared" si="63"/>
        <v>1977.4999999998386</v>
      </c>
      <c r="B2132">
        <f>KeelingKurve!B260</f>
        <v>334.89</v>
      </c>
      <c r="C2132">
        <f>KeelingKurve!C260</f>
        <v>334.03250000000003</v>
      </c>
    </row>
    <row r="2133" spans="1:3">
      <c r="A2133" s="34">
        <f t="shared" si="63"/>
        <v>1977.5833333331718</v>
      </c>
      <c r="B2133">
        <f>KeelingKurve!B261</f>
        <v>332.56</v>
      </c>
      <c r="C2133">
        <f>KeelingKurve!C261</f>
        <v>334.20666666666671</v>
      </c>
    </row>
    <row r="2134" spans="1:3">
      <c r="A2134" s="34">
        <f t="shared" si="63"/>
        <v>1977.6666666665051</v>
      </c>
      <c r="B2134">
        <f>KeelingKurve!B262</f>
        <v>331.29</v>
      </c>
      <c r="C2134">
        <f>KeelingKurve!C262</f>
        <v>334.34833333333336</v>
      </c>
    </row>
    <row r="2135" spans="1:3">
      <c r="A2135" s="34">
        <f t="shared" si="63"/>
        <v>1977.7499999998383</v>
      </c>
      <c r="B2135">
        <f>KeelingKurve!B263</f>
        <v>331.28</v>
      </c>
      <c r="C2135">
        <f>KeelingKurve!C263</f>
        <v>334.47750000000002</v>
      </c>
    </row>
    <row r="2136" spans="1:3">
      <c r="A2136" s="34">
        <f t="shared" si="63"/>
        <v>1977.8333333331716</v>
      </c>
      <c r="B2136">
        <f>KeelingKurve!B264</f>
        <v>332.46</v>
      </c>
      <c r="C2136">
        <f>KeelingKurve!C264</f>
        <v>334.56833333333333</v>
      </c>
    </row>
    <row r="2137" spans="1:3">
      <c r="A2137" s="34">
        <f t="shared" si="63"/>
        <v>1977.9166666665049</v>
      </c>
      <c r="B2137">
        <f>KeelingKurve!B265</f>
        <v>333.6</v>
      </c>
      <c r="C2137">
        <f>KeelingKurve!C265</f>
        <v>334.72166666666664</v>
      </c>
    </row>
    <row r="2138" spans="1:3">
      <c r="A2138" s="34">
        <f t="shared" si="63"/>
        <v>1977.9999999998381</v>
      </c>
      <c r="B2138">
        <f>KeelingKurve!B266</f>
        <v>334.94</v>
      </c>
      <c r="C2138">
        <f>KeelingKurve!C266</f>
        <v>334.85583333333335</v>
      </c>
    </row>
    <row r="2139" spans="1:3">
      <c r="A2139" s="34">
        <f t="shared" si="63"/>
        <v>1978.0833333331714</v>
      </c>
      <c r="B2139">
        <f>KeelingKurve!B267</f>
        <v>335.26</v>
      </c>
      <c r="C2139">
        <f>KeelingKurve!C267</f>
        <v>335.01083333333332</v>
      </c>
    </row>
    <row r="2140" spans="1:3">
      <c r="A2140" s="34">
        <f t="shared" ref="A2140:A2164" si="64">A2139+1/12</f>
        <v>1978.1666666665046</v>
      </c>
      <c r="B2140">
        <f>KeelingKurve!B268</f>
        <v>336.66</v>
      </c>
      <c r="C2140">
        <f>KeelingKurve!C268</f>
        <v>335.1</v>
      </c>
    </row>
    <row r="2141" spans="1:3">
      <c r="A2141" s="34">
        <f t="shared" si="64"/>
        <v>1978.2499999998379</v>
      </c>
      <c r="B2141">
        <f>KeelingKurve!B269</f>
        <v>337.69</v>
      </c>
      <c r="C2141">
        <f>KeelingKurve!C269</f>
        <v>335.19750000000005</v>
      </c>
    </row>
    <row r="2142" spans="1:3">
      <c r="A2142" s="34">
        <f t="shared" si="64"/>
        <v>1978.3333333331711</v>
      </c>
      <c r="B2142">
        <f>KeelingKurve!B270</f>
        <v>338.02</v>
      </c>
      <c r="C2142">
        <f>KeelingKurve!C270</f>
        <v>335.30583333333334</v>
      </c>
    </row>
    <row r="2143" spans="1:3">
      <c r="A2143" s="34">
        <f t="shared" si="64"/>
        <v>1978.4166666665044</v>
      </c>
      <c r="B2143">
        <f>KeelingKurve!B271</f>
        <v>338.01</v>
      </c>
      <c r="C2143">
        <f>KeelingKurve!C271</f>
        <v>335.41499999999996</v>
      </c>
    </row>
    <row r="2144" spans="1:3">
      <c r="A2144" s="34">
        <f t="shared" si="64"/>
        <v>1978.4999999998377</v>
      </c>
      <c r="B2144">
        <f>KeelingKurve!B272</f>
        <v>336.5</v>
      </c>
      <c r="C2144">
        <f>KeelingKurve!C272</f>
        <v>335.51499999999999</v>
      </c>
    </row>
    <row r="2145" spans="1:3">
      <c r="A2145" s="34">
        <f t="shared" si="64"/>
        <v>1978.5833333331709</v>
      </c>
      <c r="B2145">
        <f>KeelingKurve!B273</f>
        <v>334.42</v>
      </c>
      <c r="C2145">
        <f>KeelingKurve!C273</f>
        <v>335.63416666666666</v>
      </c>
    </row>
    <row r="2146" spans="1:3">
      <c r="A2146" s="34">
        <f t="shared" si="64"/>
        <v>1978.6666666665042</v>
      </c>
      <c r="B2146">
        <f>KeelingKurve!B274</f>
        <v>332.36</v>
      </c>
      <c r="C2146">
        <f>KeelingKurve!C274</f>
        <v>335.76833333333332</v>
      </c>
    </row>
    <row r="2147" spans="1:3">
      <c r="A2147" s="34">
        <f t="shared" si="64"/>
        <v>1978.7499999998374</v>
      </c>
      <c r="B2147">
        <f>KeelingKurve!B275</f>
        <v>332.45</v>
      </c>
      <c r="C2147">
        <f>KeelingKurve!C275</f>
        <v>335.86250000000001</v>
      </c>
    </row>
    <row r="2148" spans="1:3">
      <c r="A2148" s="34">
        <f t="shared" si="64"/>
        <v>1978.8333333331707</v>
      </c>
      <c r="B2148">
        <f>KeelingKurve!B276</f>
        <v>333.76</v>
      </c>
      <c r="C2148">
        <f>KeelingKurve!C276</f>
        <v>335.96416666666664</v>
      </c>
    </row>
    <row r="2149" spans="1:3">
      <c r="A2149" s="34">
        <f t="shared" si="64"/>
        <v>1978.9166666665039</v>
      </c>
      <c r="B2149">
        <f>KeelingKurve!B277</f>
        <v>334.91</v>
      </c>
      <c r="C2149">
        <f>KeelingKurve!C277</f>
        <v>336.06833333333338</v>
      </c>
    </row>
    <row r="2150" spans="1:3">
      <c r="A2150" s="34">
        <f t="shared" si="64"/>
        <v>1978.9999999998372</v>
      </c>
      <c r="B2150">
        <f>KeelingKurve!B278</f>
        <v>336.14</v>
      </c>
      <c r="C2150">
        <f>KeelingKurve!C278</f>
        <v>336.15500000000003</v>
      </c>
    </row>
    <row r="2151" spans="1:3">
      <c r="A2151" s="34">
        <f t="shared" si="64"/>
        <v>1979.0833333331705</v>
      </c>
      <c r="B2151">
        <f>KeelingKurve!B279</f>
        <v>336.69</v>
      </c>
      <c r="C2151">
        <f>KeelingKurve!C279</f>
        <v>336.26333333333338</v>
      </c>
    </row>
    <row r="2152" spans="1:3">
      <c r="A2152" s="34">
        <f t="shared" si="64"/>
        <v>1979.1666666665037</v>
      </c>
      <c r="B2152">
        <f>KeelingKurve!B280</f>
        <v>338.27</v>
      </c>
      <c r="C2152">
        <f>KeelingKurve!C280</f>
        <v>336.39750000000009</v>
      </c>
    </row>
    <row r="2153" spans="1:3">
      <c r="A2153" s="34">
        <f t="shared" si="64"/>
        <v>1979.249999999837</v>
      </c>
      <c r="B2153">
        <f>KeelingKurve!B281</f>
        <v>338.82</v>
      </c>
      <c r="C2153">
        <f>KeelingKurve!C281</f>
        <v>336.54666666666668</v>
      </c>
    </row>
    <row r="2154" spans="1:3">
      <c r="A2154" s="34">
        <f t="shared" si="64"/>
        <v>1979.3333333331702</v>
      </c>
      <c r="B2154">
        <f>KeelingKurve!B282</f>
        <v>339.24</v>
      </c>
      <c r="C2154">
        <f>KeelingKurve!C282</f>
        <v>336.67666666666668</v>
      </c>
    </row>
    <row r="2155" spans="1:3">
      <c r="A2155" s="34">
        <f t="shared" si="64"/>
        <v>1979.4166666665035</v>
      </c>
      <c r="B2155">
        <f>KeelingKurve!B283</f>
        <v>339.26</v>
      </c>
      <c r="C2155">
        <f>KeelingKurve!C283</f>
        <v>336.83500000000004</v>
      </c>
    </row>
    <row r="2156" spans="1:3">
      <c r="A2156" s="34">
        <f t="shared" si="64"/>
        <v>1979.4999999998367</v>
      </c>
      <c r="B2156">
        <f>KeelingKurve!B284</f>
        <v>337.54</v>
      </c>
      <c r="C2156">
        <f>KeelingKurve!C284</f>
        <v>336.98166666666668</v>
      </c>
    </row>
    <row r="2157" spans="1:3">
      <c r="A2157" s="34">
        <f t="shared" si="64"/>
        <v>1979.58333333317</v>
      </c>
      <c r="B2157">
        <f>KeelingKurve!B285</f>
        <v>335.72</v>
      </c>
      <c r="C2157">
        <f>KeelingKurve!C285</f>
        <v>337.11916666666667</v>
      </c>
    </row>
    <row r="2158" spans="1:3">
      <c r="A2158" s="34">
        <f t="shared" si="64"/>
        <v>1979.6666666665033</v>
      </c>
      <c r="B2158">
        <f>KeelingKurve!B286</f>
        <v>333.97</v>
      </c>
      <c r="C2158">
        <f>KeelingKurve!C286</f>
        <v>337.26916666666671</v>
      </c>
    </row>
    <row r="2159" spans="1:3">
      <c r="A2159" s="34">
        <f t="shared" si="64"/>
        <v>1979.7499999998365</v>
      </c>
      <c r="B2159">
        <f>KeelingKurve!B287</f>
        <v>334.24</v>
      </c>
      <c r="C2159">
        <f>KeelingKurve!C287</f>
        <v>337.44499999999999</v>
      </c>
    </row>
    <row r="2160" spans="1:3">
      <c r="A2160" s="34">
        <f t="shared" si="64"/>
        <v>1979.8333333331698</v>
      </c>
      <c r="B2160">
        <f>KeelingKurve!B288</f>
        <v>335.32</v>
      </c>
      <c r="C2160">
        <f>KeelingKurve!C288</f>
        <v>337.62916666666666</v>
      </c>
    </row>
    <row r="2161" spans="1:3">
      <c r="A2161" s="34">
        <f t="shared" si="64"/>
        <v>1979.916666666503</v>
      </c>
      <c r="B2161">
        <f>KeelingKurve!B289</f>
        <v>336.81</v>
      </c>
      <c r="C2161">
        <f>KeelingKurve!C289</f>
        <v>337.80416666666667</v>
      </c>
    </row>
    <row r="2162" spans="1:3">
      <c r="A2162" s="34">
        <f t="shared" si="64"/>
        <v>1979.9999999998363</v>
      </c>
      <c r="B2162">
        <f>KeelingKurve!B290</f>
        <v>337.9</v>
      </c>
      <c r="C2162">
        <f>KeelingKurve!C290</f>
        <v>337.96333333333331</v>
      </c>
    </row>
    <row r="2163" spans="1:3">
      <c r="A2163" s="34">
        <f t="shared" si="64"/>
        <v>1980.0833333331695</v>
      </c>
      <c r="B2163">
        <f>KeelingKurve!B291</f>
        <v>338.34</v>
      </c>
      <c r="C2163">
        <f>KeelingKurve!C291</f>
        <v>338.12583333333328</v>
      </c>
    </row>
    <row r="2164" spans="1:3">
      <c r="A2164" s="34">
        <f t="shared" si="64"/>
        <v>1980.1666666665028</v>
      </c>
      <c r="B2164">
        <f>KeelingKurve!B292</f>
        <v>340.07</v>
      </c>
      <c r="C2164">
        <f>KeelingKurve!C292</f>
        <v>338.31583333333327</v>
      </c>
    </row>
    <row r="2165" spans="1:3">
      <c r="A2165" s="34">
        <f>A2164+1/12</f>
        <v>1980.2499999998361</v>
      </c>
      <c r="B2165">
        <f>KeelingKurve!B293</f>
        <v>340.93</v>
      </c>
      <c r="C2165">
        <f>KeelingKurve!C293</f>
        <v>338.47416666666663</v>
      </c>
    </row>
    <row r="2166" spans="1:3">
      <c r="A2166" s="34">
        <f t="shared" ref="A2166:A2229" si="65">A2165+1/12</f>
        <v>1980.3333333331693</v>
      </c>
      <c r="B2166">
        <f>KeelingKurve!B294</f>
        <v>341.45</v>
      </c>
      <c r="C2166">
        <f>KeelingKurve!C294</f>
        <v>338.63916666666665</v>
      </c>
    </row>
    <row r="2167" spans="1:3">
      <c r="A2167" s="34">
        <f t="shared" si="65"/>
        <v>1980.4166666665026</v>
      </c>
      <c r="B2167">
        <f>KeelingKurve!B295</f>
        <v>341.36</v>
      </c>
      <c r="C2167">
        <f>KeelingKurve!C295</f>
        <v>338.76249999999999</v>
      </c>
    </row>
    <row r="2168" spans="1:3">
      <c r="A2168" s="34">
        <f t="shared" si="65"/>
        <v>1980.4999999998358</v>
      </c>
      <c r="B2168">
        <f>KeelingKurve!B296</f>
        <v>339.45</v>
      </c>
      <c r="C2168">
        <f>KeelingKurve!C296</f>
        <v>338.87833333333333</v>
      </c>
    </row>
    <row r="2169" spans="1:3">
      <c r="A2169" s="34">
        <f t="shared" si="65"/>
        <v>1980.5833333331691</v>
      </c>
      <c r="B2169">
        <f>KeelingKurve!B297</f>
        <v>337.67</v>
      </c>
      <c r="C2169">
        <f>KeelingKurve!C297</f>
        <v>339.06250000000006</v>
      </c>
    </row>
    <row r="2170" spans="1:3">
      <c r="A2170" s="34">
        <f t="shared" si="65"/>
        <v>1980.6666666665024</v>
      </c>
      <c r="B2170">
        <f>KeelingKurve!B298</f>
        <v>336.25</v>
      </c>
      <c r="C2170">
        <f>KeelingKurve!C298</f>
        <v>339.19250000000005</v>
      </c>
    </row>
    <row r="2171" spans="1:3">
      <c r="A2171" s="34">
        <f t="shared" si="65"/>
        <v>1980.7499999998356</v>
      </c>
      <c r="B2171">
        <f>KeelingKurve!B299</f>
        <v>336.14</v>
      </c>
      <c r="C2171">
        <f>KeelingKurve!C299</f>
        <v>339.33166666666671</v>
      </c>
    </row>
    <row r="2172" spans="1:3">
      <c r="A2172" s="34">
        <f t="shared" si="65"/>
        <v>1980.8333333331689</v>
      </c>
      <c r="B2172">
        <f>KeelingKurve!B300</f>
        <v>337.3</v>
      </c>
      <c r="C2172">
        <f>KeelingKurve!C300</f>
        <v>339.4641666666667</v>
      </c>
    </row>
    <row r="2173" spans="1:3">
      <c r="A2173" s="34">
        <f t="shared" si="65"/>
        <v>1980.9166666665021</v>
      </c>
      <c r="B2173">
        <f>KeelingKurve!B301</f>
        <v>338.29</v>
      </c>
      <c r="C2173">
        <f>KeelingKurve!C301</f>
        <v>339.5625</v>
      </c>
    </row>
    <row r="2174" spans="1:3">
      <c r="A2174" s="34">
        <f t="shared" si="65"/>
        <v>1980.9999999998354</v>
      </c>
      <c r="B2174">
        <f>KeelingKurve!B302</f>
        <v>339.29</v>
      </c>
      <c r="C2174">
        <f>KeelingKurve!C302</f>
        <v>339.67666666666668</v>
      </c>
    </row>
    <row r="2175" spans="1:3">
      <c r="A2175" s="34">
        <f t="shared" si="65"/>
        <v>1981.0833333331686</v>
      </c>
      <c r="B2175">
        <f>KeelingKurve!B303</f>
        <v>340.55</v>
      </c>
      <c r="C2175">
        <f>KeelingKurve!C303</f>
        <v>339.74416666666667</v>
      </c>
    </row>
    <row r="2176" spans="1:3">
      <c r="A2176" s="34">
        <f t="shared" si="65"/>
        <v>1981.1666666665019</v>
      </c>
      <c r="B2176">
        <f>KeelingKurve!B304</f>
        <v>341.63</v>
      </c>
      <c r="C2176">
        <f>KeelingKurve!C304</f>
        <v>339.80249999999995</v>
      </c>
    </row>
    <row r="2177" spans="1:3">
      <c r="A2177" s="34">
        <f t="shared" si="65"/>
        <v>1981.2499999998352</v>
      </c>
      <c r="B2177">
        <f>KeelingKurve!B305</f>
        <v>342.6</v>
      </c>
      <c r="C2177">
        <f>KeelingKurve!C305</f>
        <v>339.87833333333333</v>
      </c>
    </row>
    <row r="2178" spans="1:3">
      <c r="A2178" s="34">
        <f t="shared" si="65"/>
        <v>1981.3333333331684</v>
      </c>
      <c r="B2178">
        <f>KeelingKurve!B306</f>
        <v>343.04</v>
      </c>
      <c r="C2178">
        <f>KeelingKurve!C306</f>
        <v>339.98416666666668</v>
      </c>
    </row>
    <row r="2179" spans="1:3">
      <c r="A2179" s="34">
        <f t="shared" si="65"/>
        <v>1981.4166666665017</v>
      </c>
      <c r="B2179">
        <f>KeelingKurve!B307</f>
        <v>342.54</v>
      </c>
      <c r="C2179">
        <f>KeelingKurve!C307</f>
        <v>340.11916666666667</v>
      </c>
    </row>
    <row r="2180" spans="1:3">
      <c r="A2180" s="34">
        <f t="shared" si="65"/>
        <v>1981.4999999998349</v>
      </c>
      <c r="B2180">
        <f>KeelingKurve!B308</f>
        <v>340.82</v>
      </c>
      <c r="C2180">
        <f>KeelingKurve!C308</f>
        <v>340.25583333333333</v>
      </c>
    </row>
    <row r="2181" spans="1:3">
      <c r="A2181" s="34">
        <f t="shared" si="65"/>
        <v>1981.5833333331682</v>
      </c>
      <c r="B2181">
        <f>KeelingKurve!B309</f>
        <v>338.48</v>
      </c>
      <c r="C2181">
        <f>KeelingKurve!C309</f>
        <v>340.35666666666663</v>
      </c>
    </row>
    <row r="2182" spans="1:3">
      <c r="A2182" s="34">
        <f t="shared" si="65"/>
        <v>1981.6666666665014</v>
      </c>
      <c r="B2182">
        <f>KeelingKurve!B310</f>
        <v>336.95</v>
      </c>
      <c r="C2182">
        <f>KeelingKurve!C310</f>
        <v>340.45249999999993</v>
      </c>
    </row>
    <row r="2183" spans="1:3">
      <c r="A2183" s="34">
        <f t="shared" si="65"/>
        <v>1981.7499999998347</v>
      </c>
      <c r="B2183">
        <f>KeelingKurve!B311</f>
        <v>337.05</v>
      </c>
      <c r="C2183">
        <f>KeelingKurve!C311</f>
        <v>340.56583333333333</v>
      </c>
    </row>
    <row r="2184" spans="1:3">
      <c r="A2184" s="34">
        <f t="shared" si="65"/>
        <v>1981.833333333168</v>
      </c>
      <c r="B2184">
        <f>KeelingKurve!B312</f>
        <v>338.57</v>
      </c>
      <c r="C2184">
        <f>KeelingKurve!C312</f>
        <v>340.70999999999992</v>
      </c>
    </row>
    <row r="2185" spans="1:3">
      <c r="A2185" s="34">
        <f t="shared" si="65"/>
        <v>1981.9166666665012</v>
      </c>
      <c r="B2185">
        <f>KeelingKurve!B313</f>
        <v>339.91</v>
      </c>
      <c r="C2185">
        <f>KeelingKurve!C313</f>
        <v>340.82166666666666</v>
      </c>
    </row>
    <row r="2186" spans="1:3">
      <c r="A2186" s="34">
        <f t="shared" si="65"/>
        <v>1981.9999999998345</v>
      </c>
      <c r="B2186">
        <f>KeelingKurve!B314</f>
        <v>340.93</v>
      </c>
      <c r="C2186">
        <f>KeelingKurve!C314</f>
        <v>340.95500000000004</v>
      </c>
    </row>
    <row r="2187" spans="1:3">
      <c r="A2187" s="34">
        <f t="shared" si="65"/>
        <v>1982.0833333331677</v>
      </c>
      <c r="B2187">
        <f>KeelingKurve!B315</f>
        <v>341.76</v>
      </c>
      <c r="C2187">
        <f>KeelingKurve!C315</f>
        <v>341.10166666666669</v>
      </c>
    </row>
    <row r="2188" spans="1:3">
      <c r="A2188" s="34">
        <f t="shared" si="65"/>
        <v>1982.166666666501</v>
      </c>
      <c r="B2188">
        <f>KeelingKurve!B316</f>
        <v>342.78</v>
      </c>
      <c r="C2188">
        <f>KeelingKurve!C316</f>
        <v>341.22</v>
      </c>
    </row>
    <row r="2189" spans="1:3">
      <c r="A2189" s="34">
        <f t="shared" si="65"/>
        <v>1982.2499999998342</v>
      </c>
      <c r="B2189">
        <f>KeelingKurve!B317</f>
        <v>343.96</v>
      </c>
      <c r="C2189">
        <f>KeelingKurve!C317</f>
        <v>341.33333333333331</v>
      </c>
    </row>
    <row r="2190" spans="1:3">
      <c r="A2190" s="34">
        <f t="shared" si="65"/>
        <v>1982.3333333331675</v>
      </c>
      <c r="B2190">
        <f>KeelingKurve!B318</f>
        <v>344.77</v>
      </c>
      <c r="C2190">
        <f>KeelingKurve!C318</f>
        <v>341.40583333333331</v>
      </c>
    </row>
    <row r="2191" spans="1:3">
      <c r="A2191" s="34">
        <f t="shared" si="65"/>
        <v>1982.4166666665008</v>
      </c>
      <c r="B2191">
        <f>KeelingKurve!B319</f>
        <v>343.88</v>
      </c>
      <c r="C2191">
        <f>KeelingKurve!C319</f>
        <v>341.4783333333333</v>
      </c>
    </row>
    <row r="2192" spans="1:3">
      <c r="A2192" s="34">
        <f t="shared" si="65"/>
        <v>1982.499999999834</v>
      </c>
      <c r="B2192">
        <f>KeelingKurve!B320</f>
        <v>342.42</v>
      </c>
      <c r="C2192">
        <f>KeelingKurve!C320</f>
        <v>341.53166666666669</v>
      </c>
    </row>
    <row r="2193" spans="1:3">
      <c r="A2193" s="34">
        <f t="shared" si="65"/>
        <v>1982.5833333331673</v>
      </c>
      <c r="B2193">
        <f>KeelingKurve!B321</f>
        <v>340.24</v>
      </c>
      <c r="C2193">
        <f>KeelingKurve!C321</f>
        <v>341.61666666666673</v>
      </c>
    </row>
    <row r="2194" spans="1:3">
      <c r="A2194" s="34">
        <f t="shared" si="65"/>
        <v>1982.6666666665005</v>
      </c>
      <c r="B2194">
        <f>KeelingKurve!B322</f>
        <v>338.37</v>
      </c>
      <c r="C2194">
        <f>KeelingKurve!C322</f>
        <v>341.66583333333341</v>
      </c>
    </row>
    <row r="2195" spans="1:3">
      <c r="A2195" s="34">
        <f t="shared" si="65"/>
        <v>1982.7499999998338</v>
      </c>
      <c r="B2195">
        <f>KeelingKurve!B323</f>
        <v>338.41</v>
      </c>
      <c r="C2195">
        <f>KeelingKurve!C323</f>
        <v>341.7858333333333</v>
      </c>
    </row>
    <row r="2196" spans="1:3">
      <c r="A2196" s="34">
        <f t="shared" si="65"/>
        <v>1982.833333333167</v>
      </c>
      <c r="B2196">
        <f>KeelingKurve!B324</f>
        <v>339.44</v>
      </c>
      <c r="C2196">
        <f>KeelingKurve!C324</f>
        <v>341.90000000000003</v>
      </c>
    </row>
    <row r="2197" spans="1:3">
      <c r="A2197" s="34">
        <f t="shared" si="65"/>
        <v>1982.9166666665003</v>
      </c>
      <c r="B2197">
        <f>KeelingKurve!B325</f>
        <v>340.78</v>
      </c>
      <c r="C2197">
        <f>KeelingKurve!C325</f>
        <v>342.05666666666667</v>
      </c>
    </row>
    <row r="2198" spans="1:3">
      <c r="A2198" s="34">
        <f t="shared" si="65"/>
        <v>1982.9999999998336</v>
      </c>
      <c r="B2198">
        <f>KeelingKurve!B326</f>
        <v>341.57</v>
      </c>
      <c r="C2198">
        <f>KeelingKurve!C326</f>
        <v>342.21499999999997</v>
      </c>
    </row>
    <row r="2199" spans="1:3">
      <c r="A2199" s="34">
        <f t="shared" si="65"/>
        <v>1983.0833333331668</v>
      </c>
      <c r="B2199">
        <f>KeelingKurve!B327</f>
        <v>342.78</v>
      </c>
      <c r="C2199">
        <f>KeelingKurve!C327</f>
        <v>342.40416666666664</v>
      </c>
    </row>
    <row r="2200" spans="1:3">
      <c r="A2200" s="34">
        <f t="shared" si="65"/>
        <v>1983.1666666665001</v>
      </c>
      <c r="B2200">
        <f>KeelingKurve!B328</f>
        <v>343.37</v>
      </c>
      <c r="C2200">
        <f>KeelingKurve!C328</f>
        <v>342.57833333333332</v>
      </c>
    </row>
    <row r="2201" spans="1:3">
      <c r="A2201" s="34">
        <f t="shared" si="65"/>
        <v>1983.2499999998333</v>
      </c>
      <c r="B2201">
        <f>KeelingKurve!B329</f>
        <v>345.4</v>
      </c>
      <c r="C2201">
        <f>KeelingKurve!C329</f>
        <v>342.75499999999994</v>
      </c>
    </row>
    <row r="2202" spans="1:3">
      <c r="A2202" s="34">
        <f t="shared" si="65"/>
        <v>1983.3333333331666</v>
      </c>
      <c r="B2202">
        <f>KeelingKurve!B330</f>
        <v>346.14</v>
      </c>
      <c r="C2202">
        <f>KeelingKurve!C330</f>
        <v>342.95083333333332</v>
      </c>
    </row>
    <row r="2203" spans="1:3">
      <c r="A2203" s="34">
        <f t="shared" si="65"/>
        <v>1983.4166666664999</v>
      </c>
      <c r="B2203">
        <f>KeelingKurve!B331</f>
        <v>345.76</v>
      </c>
      <c r="C2203">
        <f>KeelingKurve!C331</f>
        <v>343.15249999999992</v>
      </c>
    </row>
    <row r="2204" spans="1:3">
      <c r="A2204" s="34">
        <f t="shared" si="65"/>
        <v>1983.4999999998331</v>
      </c>
      <c r="B2204">
        <f>KeelingKurve!B332</f>
        <v>344.32</v>
      </c>
      <c r="C2204">
        <f>KeelingKurve!C332</f>
        <v>343.37249999999995</v>
      </c>
    </row>
    <row r="2205" spans="1:3">
      <c r="A2205" s="34">
        <f t="shared" si="65"/>
        <v>1983.5833333331664</v>
      </c>
      <c r="B2205">
        <f>KeelingKurve!B333</f>
        <v>342.51</v>
      </c>
      <c r="C2205">
        <f>KeelingKurve!C333</f>
        <v>343.55083333333329</v>
      </c>
    </row>
    <row r="2206" spans="1:3">
      <c r="A2206" s="34">
        <f t="shared" si="65"/>
        <v>1983.6666666664996</v>
      </c>
      <c r="B2206">
        <f>KeelingKurve!B334</f>
        <v>340.46</v>
      </c>
      <c r="C2206">
        <f>KeelingKurve!C334</f>
        <v>343.74333333333334</v>
      </c>
    </row>
    <row r="2207" spans="1:3">
      <c r="A2207" s="34">
        <f t="shared" si="65"/>
        <v>1983.7499999998329</v>
      </c>
      <c r="B2207">
        <f>KeelingKurve!B335</f>
        <v>340.53</v>
      </c>
      <c r="C2207">
        <f>KeelingKurve!C335</f>
        <v>343.9083333333333</v>
      </c>
    </row>
    <row r="2208" spans="1:3">
      <c r="A2208" s="34">
        <f t="shared" si="65"/>
        <v>1983.8333333331661</v>
      </c>
      <c r="B2208">
        <f>KeelingKurve!B336</f>
        <v>341.79</v>
      </c>
      <c r="C2208">
        <f>KeelingKurve!C336</f>
        <v>344.04416666666663</v>
      </c>
    </row>
    <row r="2209" spans="1:3">
      <c r="A2209" s="34">
        <f t="shared" si="65"/>
        <v>1983.9166666664994</v>
      </c>
      <c r="B2209">
        <f>KeelingKurve!B337</f>
        <v>343.2</v>
      </c>
      <c r="C2209">
        <f>KeelingKurve!C337</f>
        <v>344.16083333333336</v>
      </c>
    </row>
    <row r="2210" spans="1:3">
      <c r="A2210" s="34">
        <f t="shared" si="65"/>
        <v>1983.9999999998327</v>
      </c>
      <c r="B2210">
        <f>KeelingKurve!B338</f>
        <v>344.21</v>
      </c>
      <c r="C2210">
        <f>KeelingKurve!C338</f>
        <v>344.2833333333333</v>
      </c>
    </row>
    <row r="2211" spans="1:3">
      <c r="A2211" s="34">
        <f t="shared" si="65"/>
        <v>1984.0833333331659</v>
      </c>
      <c r="B2211">
        <f>KeelingKurve!B339</f>
        <v>344.92</v>
      </c>
      <c r="C2211">
        <f>KeelingKurve!C339</f>
        <v>344.38583333333332</v>
      </c>
    </row>
    <row r="2212" spans="1:3">
      <c r="A2212" s="34">
        <f t="shared" si="65"/>
        <v>1984.1666666664992</v>
      </c>
      <c r="B2212">
        <f>KeelingKurve!B340</f>
        <v>345.68</v>
      </c>
      <c r="C2212">
        <f>KeelingKurve!C340</f>
        <v>344.48</v>
      </c>
    </row>
    <row r="2213" spans="1:3">
      <c r="A2213" s="34">
        <f t="shared" si="65"/>
        <v>1984.2499999998324</v>
      </c>
      <c r="B2213">
        <f>KeelingKurve!B341</f>
        <v>347.38</v>
      </c>
      <c r="C2213">
        <f>KeelingKurve!C341</f>
        <v>344.59083333333336</v>
      </c>
    </row>
    <row r="2214" spans="1:3">
      <c r="A2214" s="34">
        <f t="shared" si="65"/>
        <v>1984.3333333331657</v>
      </c>
      <c r="B2214">
        <f>KeelingKurve!B342</f>
        <v>347.77</v>
      </c>
      <c r="C2214">
        <f>KeelingKurve!C342</f>
        <v>344.71749999999997</v>
      </c>
    </row>
    <row r="2215" spans="1:3">
      <c r="A2215" s="34">
        <f t="shared" si="65"/>
        <v>1984.4166666664989</v>
      </c>
      <c r="B2215">
        <f>KeelingKurve!B343</f>
        <v>347.16</v>
      </c>
      <c r="C2215">
        <f>KeelingKurve!C343</f>
        <v>344.86750000000001</v>
      </c>
    </row>
    <row r="2216" spans="1:3">
      <c r="A2216" s="34">
        <f t="shared" si="65"/>
        <v>1984.4999999998322</v>
      </c>
      <c r="B2216">
        <f>KeelingKurve!B344</f>
        <v>345.79</v>
      </c>
      <c r="C2216">
        <f>KeelingKurve!C344</f>
        <v>344.97333333333336</v>
      </c>
    </row>
    <row r="2217" spans="1:3">
      <c r="A2217" s="34">
        <f t="shared" si="65"/>
        <v>1984.5833333331655</v>
      </c>
      <c r="B2217">
        <f>KeelingKurve!B345</f>
        <v>343.74</v>
      </c>
      <c r="C2217">
        <f>KeelingKurve!C345</f>
        <v>345.09750000000003</v>
      </c>
    </row>
    <row r="2218" spans="1:3">
      <c r="A2218" s="34">
        <f t="shared" si="65"/>
        <v>1984.6666666664987</v>
      </c>
      <c r="B2218">
        <f>KeelingKurve!B346</f>
        <v>341.59</v>
      </c>
      <c r="C2218">
        <f>KeelingKurve!C346</f>
        <v>345.2833333333333</v>
      </c>
    </row>
    <row r="2219" spans="1:3">
      <c r="A2219" s="34">
        <f t="shared" si="65"/>
        <v>1984.749999999832</v>
      </c>
      <c r="B2219">
        <f>KeelingKurve!B347</f>
        <v>341.86</v>
      </c>
      <c r="C2219">
        <f>KeelingKurve!C347</f>
        <v>345.38999999999993</v>
      </c>
    </row>
    <row r="2220" spans="1:3">
      <c r="A2220" s="34">
        <f t="shared" si="65"/>
        <v>1984.8333333331652</v>
      </c>
      <c r="B2220">
        <f>KeelingKurve!B348</f>
        <v>343.31</v>
      </c>
      <c r="C2220">
        <f>KeelingKurve!C348</f>
        <v>345.51583333333332</v>
      </c>
    </row>
    <row r="2221" spans="1:3">
      <c r="A2221" s="34">
        <f t="shared" si="65"/>
        <v>1984.9166666664985</v>
      </c>
      <c r="B2221">
        <f>KeelingKurve!B349</f>
        <v>345</v>
      </c>
      <c r="C2221">
        <f>KeelingKurve!C349</f>
        <v>345.63999999999993</v>
      </c>
    </row>
    <row r="2222" spans="1:3">
      <c r="A2222" s="34">
        <f t="shared" si="65"/>
        <v>1984.9999999998317</v>
      </c>
      <c r="B2222">
        <f>KeelingKurve!B350</f>
        <v>345.48</v>
      </c>
      <c r="C2222">
        <f>KeelingKurve!C350</f>
        <v>345.73250000000002</v>
      </c>
    </row>
    <row r="2223" spans="1:3">
      <c r="A2223" s="34">
        <f t="shared" si="65"/>
        <v>1985.083333333165</v>
      </c>
      <c r="B2223">
        <f>KeelingKurve!B351</f>
        <v>346.41</v>
      </c>
      <c r="C2223">
        <f>KeelingKurve!C351</f>
        <v>345.85916666666668</v>
      </c>
    </row>
    <row r="2224" spans="1:3">
      <c r="A2224" s="34">
        <f t="shared" si="65"/>
        <v>1985.1666666664983</v>
      </c>
      <c r="B2224">
        <f>KeelingKurve!B352</f>
        <v>347.91</v>
      </c>
      <c r="C2224">
        <f>KeelingKurve!C352</f>
        <v>346.01583333333338</v>
      </c>
    </row>
    <row r="2225" spans="1:3">
      <c r="A2225" s="34">
        <f t="shared" si="65"/>
        <v>1985.2499999998315</v>
      </c>
      <c r="B2225">
        <f>KeelingKurve!B353</f>
        <v>348.66</v>
      </c>
      <c r="C2225">
        <f>KeelingKurve!C353</f>
        <v>346.1400000000001</v>
      </c>
    </row>
    <row r="2226" spans="1:3">
      <c r="A2226" s="34">
        <f t="shared" si="65"/>
        <v>1985.3333333331648</v>
      </c>
      <c r="B2226">
        <f>KeelingKurve!B354</f>
        <v>349.28</v>
      </c>
      <c r="C2226">
        <f>KeelingKurve!C354</f>
        <v>346.25833333333338</v>
      </c>
    </row>
    <row r="2227" spans="1:3">
      <c r="A2227" s="34">
        <f t="shared" si="65"/>
        <v>1985.416666666498</v>
      </c>
      <c r="B2227">
        <f>KeelingKurve!B355</f>
        <v>348.65</v>
      </c>
      <c r="C2227">
        <f>KeelingKurve!C355</f>
        <v>346.35166666666669</v>
      </c>
    </row>
    <row r="2228" spans="1:3">
      <c r="A2228" s="34">
        <f t="shared" si="65"/>
        <v>1985.4999999998313</v>
      </c>
      <c r="B2228">
        <f>KeelingKurve!B356</f>
        <v>346.9</v>
      </c>
      <c r="C2228">
        <f>KeelingKurve!C356</f>
        <v>346.46</v>
      </c>
    </row>
    <row r="2229" spans="1:3">
      <c r="A2229" s="34">
        <f t="shared" si="65"/>
        <v>1985.5833333331645</v>
      </c>
      <c r="B2229">
        <f>KeelingKurve!B357</f>
        <v>345.26</v>
      </c>
      <c r="C2229">
        <f>KeelingKurve!C357</f>
        <v>346.54916666666668</v>
      </c>
    </row>
    <row r="2230" spans="1:3">
      <c r="A2230" s="34">
        <f t="shared" ref="A2230:A2258" si="66">A2229+1/12</f>
        <v>1985.6666666664978</v>
      </c>
      <c r="B2230">
        <f>KeelingKurve!B358</f>
        <v>343.47</v>
      </c>
      <c r="C2230">
        <f>KeelingKurve!C358</f>
        <v>346.57750000000004</v>
      </c>
    </row>
    <row r="2231" spans="1:3">
      <c r="A2231" s="34">
        <f t="shared" si="66"/>
        <v>1985.7499999998311</v>
      </c>
      <c r="B2231">
        <f>KeelingKurve!B359</f>
        <v>343.35</v>
      </c>
      <c r="C2231">
        <f>KeelingKurve!C359</f>
        <v>346.67750000000001</v>
      </c>
    </row>
    <row r="2232" spans="1:3">
      <c r="A2232" s="34">
        <f t="shared" si="66"/>
        <v>1985.8333333331643</v>
      </c>
      <c r="B2232">
        <f>KeelingKurve!B360</f>
        <v>344.73</v>
      </c>
      <c r="C2232">
        <f>KeelingKurve!C360</f>
        <v>346.78083333333342</v>
      </c>
    </row>
    <row r="2233" spans="1:3">
      <c r="A2233" s="34">
        <f t="shared" si="66"/>
        <v>1985.9166666664976</v>
      </c>
      <c r="B2233">
        <f>KeelingKurve!B361</f>
        <v>346.12</v>
      </c>
      <c r="C2233">
        <f>KeelingKurve!C361</f>
        <v>346.89166666666665</v>
      </c>
    </row>
    <row r="2234" spans="1:3">
      <c r="A2234" s="34">
        <f t="shared" si="66"/>
        <v>1985.9999999998308</v>
      </c>
      <c r="B2234">
        <f>KeelingKurve!B362</f>
        <v>346.78</v>
      </c>
      <c r="C2234">
        <f>KeelingKurve!C362</f>
        <v>347.00416666666666</v>
      </c>
    </row>
    <row r="2235" spans="1:3">
      <c r="A2235" s="34">
        <f t="shared" si="66"/>
        <v>1986.0833333331641</v>
      </c>
      <c r="B2235">
        <f>KeelingKurve!B363</f>
        <v>347.48</v>
      </c>
      <c r="C2235">
        <f>KeelingKurve!C363</f>
        <v>347.08</v>
      </c>
    </row>
    <row r="2236" spans="1:3">
      <c r="A2236" s="34">
        <f t="shared" si="66"/>
        <v>1986.1666666664973</v>
      </c>
      <c r="B2236">
        <f>KeelingKurve!B364</f>
        <v>348.25</v>
      </c>
      <c r="C2236">
        <f>KeelingKurve!C364</f>
        <v>347.2475</v>
      </c>
    </row>
    <row r="2237" spans="1:3">
      <c r="A2237" s="34">
        <f t="shared" si="66"/>
        <v>1986.2499999998306</v>
      </c>
      <c r="B2237">
        <f>KeelingKurve!B365</f>
        <v>349.86</v>
      </c>
      <c r="C2237">
        <f>KeelingKurve!C365</f>
        <v>347.37000000000006</v>
      </c>
    </row>
    <row r="2238" spans="1:3">
      <c r="A2238" s="34">
        <f t="shared" si="66"/>
        <v>1986.3333333331639</v>
      </c>
      <c r="B2238">
        <f>KeelingKurve!B366</f>
        <v>350.52</v>
      </c>
      <c r="C2238">
        <f>KeelingKurve!C366</f>
        <v>347.49416666666667</v>
      </c>
    </row>
    <row r="2239" spans="1:3">
      <c r="A2239" s="34">
        <f t="shared" si="66"/>
        <v>1986.4166666664971</v>
      </c>
      <c r="B2239">
        <f>KeelingKurve!B367</f>
        <v>349.98</v>
      </c>
      <c r="C2239">
        <f>KeelingKurve!C367</f>
        <v>347.60750000000007</v>
      </c>
    </row>
    <row r="2240" spans="1:3">
      <c r="A2240" s="34">
        <f t="shared" si="66"/>
        <v>1986.4999999998304</v>
      </c>
      <c r="B2240">
        <f>KeelingKurve!B368</f>
        <v>348.25</v>
      </c>
      <c r="C2240">
        <f>KeelingKurve!C368</f>
        <v>347.77000000000004</v>
      </c>
    </row>
    <row r="2241" spans="1:3">
      <c r="A2241" s="34">
        <f t="shared" si="66"/>
        <v>1986.5833333331636</v>
      </c>
      <c r="B2241">
        <f>KeelingKurve!B369</f>
        <v>346.17</v>
      </c>
      <c r="C2241">
        <f>KeelingKurve!C369</f>
        <v>347.89000000000004</v>
      </c>
    </row>
    <row r="2242" spans="1:3">
      <c r="A2242" s="34">
        <f t="shared" si="66"/>
        <v>1986.6666666664969</v>
      </c>
      <c r="B2242">
        <f>KeelingKurve!B370</f>
        <v>345.48</v>
      </c>
      <c r="C2242">
        <f>KeelingKurve!C370</f>
        <v>348.02000000000004</v>
      </c>
    </row>
    <row r="2243" spans="1:3">
      <c r="A2243" s="34">
        <f t="shared" si="66"/>
        <v>1986.7499999998302</v>
      </c>
      <c r="B2243">
        <f>KeelingKurve!B371</f>
        <v>344.82</v>
      </c>
      <c r="C2243">
        <f>KeelingKurve!C371</f>
        <v>348.14833333333337</v>
      </c>
    </row>
    <row r="2244" spans="1:3">
      <c r="A2244" s="34">
        <f t="shared" si="66"/>
        <v>1986.8333333331634</v>
      </c>
      <c r="B2244">
        <f>KeelingKurve!B372</f>
        <v>346.22</v>
      </c>
      <c r="C2244">
        <f>KeelingKurve!C372</f>
        <v>348.28416666666664</v>
      </c>
    </row>
    <row r="2245" spans="1:3">
      <c r="A2245" s="34">
        <f t="shared" si="66"/>
        <v>1986.9166666664967</v>
      </c>
      <c r="B2245">
        <f>KeelingKurve!B373</f>
        <v>347.48</v>
      </c>
      <c r="C2245">
        <f>KeelingKurve!C373</f>
        <v>348.41750000000002</v>
      </c>
    </row>
    <row r="2246" spans="1:3">
      <c r="A2246" s="34">
        <f t="shared" si="66"/>
        <v>1986.9999999998299</v>
      </c>
      <c r="B2246">
        <f>KeelingKurve!B374</f>
        <v>348.73</v>
      </c>
      <c r="C2246">
        <f>KeelingKurve!C374</f>
        <v>348.58083333333337</v>
      </c>
    </row>
    <row r="2247" spans="1:3">
      <c r="A2247" s="34">
        <f t="shared" si="66"/>
        <v>1987.0833333331632</v>
      </c>
      <c r="B2247">
        <f>KeelingKurve!B375</f>
        <v>348.92</v>
      </c>
      <c r="C2247">
        <f>KeelingKurve!C375</f>
        <v>348.75</v>
      </c>
    </row>
    <row r="2248" spans="1:3">
      <c r="A2248" s="34">
        <f t="shared" si="66"/>
        <v>1987.1666666664964</v>
      </c>
      <c r="B2248">
        <f>KeelingKurve!B376</f>
        <v>349.81</v>
      </c>
      <c r="C2248">
        <f>KeelingKurve!C376</f>
        <v>348.84833333333336</v>
      </c>
    </row>
    <row r="2249" spans="1:3">
      <c r="A2249" s="34">
        <f t="shared" si="66"/>
        <v>1987.2499999998297</v>
      </c>
      <c r="B2249">
        <f>KeelingKurve!B377</f>
        <v>351.4</v>
      </c>
      <c r="C2249">
        <f>KeelingKurve!C377</f>
        <v>349.00666666666666</v>
      </c>
    </row>
    <row r="2250" spans="1:3">
      <c r="A2250" s="34">
        <f t="shared" si="66"/>
        <v>1987.333333333163</v>
      </c>
      <c r="B2250">
        <f>KeelingKurve!B378</f>
        <v>352.15</v>
      </c>
      <c r="C2250">
        <f>KeelingKurve!C378</f>
        <v>349.16166666666663</v>
      </c>
    </row>
    <row r="2251" spans="1:3">
      <c r="A2251" s="34">
        <f t="shared" si="66"/>
        <v>1987.4166666664962</v>
      </c>
      <c r="B2251">
        <f>KeelingKurve!B379</f>
        <v>351.58</v>
      </c>
      <c r="C2251">
        <f>KeelingKurve!C379</f>
        <v>349.31166666666667</v>
      </c>
    </row>
    <row r="2252" spans="1:3">
      <c r="A2252" s="34">
        <f t="shared" si="66"/>
        <v>1987.4999999998295</v>
      </c>
      <c r="B2252">
        <f>KeelingKurve!B380</f>
        <v>350.21</v>
      </c>
      <c r="C2252">
        <f>KeelingKurve!C380</f>
        <v>349.46</v>
      </c>
    </row>
    <row r="2253" spans="1:3">
      <c r="A2253" s="34">
        <f t="shared" si="66"/>
        <v>1987.5833333331627</v>
      </c>
      <c r="B2253">
        <f>KeelingKurve!B381</f>
        <v>348.2</v>
      </c>
      <c r="C2253">
        <f>KeelingKurve!C381</f>
        <v>349.69166666666661</v>
      </c>
    </row>
    <row r="2254" spans="1:3">
      <c r="A2254" s="34">
        <f t="shared" si="66"/>
        <v>1987.666666666496</v>
      </c>
      <c r="B2254">
        <f>KeelingKurve!B382</f>
        <v>346.66</v>
      </c>
      <c r="C2254">
        <f>KeelingKurve!C382</f>
        <v>349.9158333333333</v>
      </c>
    </row>
    <row r="2255" spans="1:3">
      <c r="A2255" s="34">
        <f t="shared" si="66"/>
        <v>1987.7499999998292</v>
      </c>
      <c r="B2255">
        <f>KeelingKurve!B383</f>
        <v>346.72</v>
      </c>
      <c r="C2255">
        <f>KeelingKurve!C383</f>
        <v>350.10500000000002</v>
      </c>
    </row>
    <row r="2256" spans="1:3">
      <c r="A2256" s="34">
        <f t="shared" si="66"/>
        <v>1987.8333333331625</v>
      </c>
      <c r="B2256">
        <f>KeelingKurve!B384</f>
        <v>348.08</v>
      </c>
      <c r="C2256">
        <f>KeelingKurve!C384</f>
        <v>350.28833333333341</v>
      </c>
    </row>
    <row r="2257" spans="1:3">
      <c r="A2257" s="34">
        <f t="shared" si="66"/>
        <v>1987.9166666664958</v>
      </c>
      <c r="B2257">
        <f>KeelingKurve!B385</f>
        <v>349.28</v>
      </c>
      <c r="C2257">
        <f>KeelingKurve!C385</f>
        <v>350.47999999999996</v>
      </c>
    </row>
    <row r="2258" spans="1:3">
      <c r="A2258" s="34">
        <f t="shared" si="66"/>
        <v>1987.999999999829</v>
      </c>
      <c r="B2258">
        <f>KeelingKurve!B386</f>
        <v>350.51</v>
      </c>
      <c r="C2258">
        <f>KeelingKurve!C386</f>
        <v>350.69583333333327</v>
      </c>
    </row>
    <row r="2259" spans="1:3">
      <c r="A2259" s="34">
        <f>A2258+1/12</f>
        <v>1988.0833333331623</v>
      </c>
      <c r="B2259">
        <f>KeelingKurve!B387</f>
        <v>351.7</v>
      </c>
      <c r="C2259">
        <f>KeelingKurve!C387</f>
        <v>350.88666666666671</v>
      </c>
    </row>
    <row r="2260" spans="1:3">
      <c r="A2260" s="34">
        <f t="shared" ref="A2260:A2323" si="67">A2259+1/12</f>
        <v>1988.1666666664955</v>
      </c>
      <c r="B2260">
        <f>KeelingKurve!B388</f>
        <v>352.5</v>
      </c>
      <c r="C2260">
        <f>KeelingKurve!C388</f>
        <v>351.07916666666671</v>
      </c>
    </row>
    <row r="2261" spans="1:3">
      <c r="A2261" s="34">
        <f t="shared" si="67"/>
        <v>1988.2499999998288</v>
      </c>
      <c r="B2261">
        <f>KeelingKurve!B389</f>
        <v>353.67</v>
      </c>
      <c r="C2261">
        <f>KeelingKurve!C389</f>
        <v>351.3</v>
      </c>
    </row>
    <row r="2262" spans="1:3">
      <c r="A2262" s="34">
        <f t="shared" si="67"/>
        <v>1988.333333333162</v>
      </c>
      <c r="B2262">
        <f>KeelingKurve!B390</f>
        <v>354.35</v>
      </c>
      <c r="C2262">
        <f>KeelingKurve!C390</f>
        <v>351.49500000000006</v>
      </c>
    </row>
    <row r="2263" spans="1:3">
      <c r="A2263" s="34">
        <f t="shared" si="67"/>
        <v>1988.4166666664953</v>
      </c>
      <c r="B2263">
        <f>KeelingKurve!B391</f>
        <v>353.88</v>
      </c>
      <c r="C2263">
        <f>KeelingKurve!C391</f>
        <v>351.69000000000005</v>
      </c>
    </row>
    <row r="2264" spans="1:3">
      <c r="A2264" s="34">
        <f t="shared" si="67"/>
        <v>1988.4999999998286</v>
      </c>
      <c r="B2264">
        <f>KeelingKurve!B392</f>
        <v>352.8</v>
      </c>
      <c r="C2264">
        <f>KeelingKurve!C392</f>
        <v>351.90333333333336</v>
      </c>
    </row>
    <row r="2265" spans="1:3">
      <c r="A2265" s="34">
        <f t="shared" si="67"/>
        <v>1988.5833333331618</v>
      </c>
      <c r="B2265">
        <f>KeelingKurve!B393</f>
        <v>350.49</v>
      </c>
      <c r="C2265">
        <f>KeelingKurve!C393</f>
        <v>352.04749999999996</v>
      </c>
    </row>
    <row r="2266" spans="1:3">
      <c r="A2266" s="34">
        <f t="shared" si="67"/>
        <v>1988.6666666664951</v>
      </c>
      <c r="B2266">
        <f>KeelingKurve!B394</f>
        <v>348.97</v>
      </c>
      <c r="C2266">
        <f>KeelingKurve!C394</f>
        <v>352.17916666666662</v>
      </c>
    </row>
    <row r="2267" spans="1:3">
      <c r="A2267" s="34">
        <f t="shared" si="67"/>
        <v>1988.7499999998283</v>
      </c>
      <c r="B2267">
        <f>KeelingKurve!B395</f>
        <v>349.37</v>
      </c>
      <c r="C2267">
        <f>KeelingKurve!C395</f>
        <v>352.34999999999997</v>
      </c>
    </row>
    <row r="2268" spans="1:3">
      <c r="A2268" s="34">
        <f t="shared" si="67"/>
        <v>1988.8333333331616</v>
      </c>
      <c r="B2268">
        <f>KeelingKurve!B396</f>
        <v>350.42</v>
      </c>
      <c r="C2268">
        <f>KeelingKurve!C396</f>
        <v>352.48333333333335</v>
      </c>
    </row>
    <row r="2269" spans="1:3">
      <c r="A2269" s="34">
        <f t="shared" si="67"/>
        <v>1988.9166666664948</v>
      </c>
      <c r="B2269">
        <f>KeelingKurve!B397</f>
        <v>351.62</v>
      </c>
      <c r="C2269">
        <f>KeelingKurve!C397</f>
        <v>352.61333333333329</v>
      </c>
    </row>
    <row r="2270" spans="1:3">
      <c r="A2270" s="34">
        <f t="shared" si="67"/>
        <v>1988.9999999998281</v>
      </c>
      <c r="B2270">
        <f>KeelingKurve!B398</f>
        <v>353.07</v>
      </c>
      <c r="C2270">
        <f>KeelingKurve!C398</f>
        <v>352.71749999999997</v>
      </c>
    </row>
    <row r="2271" spans="1:3">
      <c r="A2271" s="34">
        <f t="shared" si="67"/>
        <v>1989.0833333331614</v>
      </c>
      <c r="B2271">
        <f>KeelingKurve!B399</f>
        <v>353.43</v>
      </c>
      <c r="C2271">
        <f>KeelingKurve!C399</f>
        <v>352.83</v>
      </c>
    </row>
    <row r="2272" spans="1:3">
      <c r="A2272" s="34">
        <f t="shared" si="67"/>
        <v>1989.1666666664946</v>
      </c>
      <c r="B2272">
        <f>KeelingKurve!B400</f>
        <v>354.08</v>
      </c>
      <c r="C2272">
        <f>KeelingKurve!C400</f>
        <v>352.92333333333335</v>
      </c>
    </row>
    <row r="2273" spans="1:3">
      <c r="A2273" s="34">
        <f t="shared" si="67"/>
        <v>1989.2499999998279</v>
      </c>
      <c r="B2273">
        <f>KeelingKurve!B401</f>
        <v>355.72</v>
      </c>
      <c r="C2273">
        <f>KeelingKurve!C401</f>
        <v>353.00333333333339</v>
      </c>
    </row>
    <row r="2274" spans="1:3">
      <c r="A2274" s="34">
        <f t="shared" si="67"/>
        <v>1989.3333333331611</v>
      </c>
      <c r="B2274">
        <f>KeelingKurve!B402</f>
        <v>355.95</v>
      </c>
      <c r="C2274">
        <f>KeelingKurve!C402</f>
        <v>353.09750000000003</v>
      </c>
    </row>
    <row r="2275" spans="1:3">
      <c r="A2275" s="34">
        <f t="shared" si="67"/>
        <v>1989.4166666664944</v>
      </c>
      <c r="B2275">
        <f>KeelingKurve!B403</f>
        <v>355.44</v>
      </c>
      <c r="C2275">
        <f>KeelingKurve!C403</f>
        <v>353.2050000000001</v>
      </c>
    </row>
    <row r="2276" spans="1:3">
      <c r="A2276" s="34">
        <f t="shared" si="67"/>
        <v>1989.4999999998277</v>
      </c>
      <c r="B2276">
        <f>KeelingKurve!B404</f>
        <v>354.05</v>
      </c>
      <c r="C2276">
        <f>KeelingKurve!C404</f>
        <v>353.27083333333331</v>
      </c>
    </row>
    <row r="2277" spans="1:3">
      <c r="A2277" s="34">
        <f t="shared" si="67"/>
        <v>1989.5833333331609</v>
      </c>
      <c r="B2277">
        <f>KeelingKurve!B405</f>
        <v>351.84</v>
      </c>
      <c r="C2277">
        <f>KeelingKurve!C405</f>
        <v>353.41</v>
      </c>
    </row>
    <row r="2278" spans="1:3">
      <c r="A2278" s="34">
        <f t="shared" si="67"/>
        <v>1989.6666666664942</v>
      </c>
      <c r="B2278">
        <f>KeelingKurve!B406</f>
        <v>350.09</v>
      </c>
      <c r="C2278">
        <f>KeelingKurve!C406</f>
        <v>353.54916666666668</v>
      </c>
    </row>
    <row r="2279" spans="1:3">
      <c r="A2279" s="34">
        <f t="shared" si="67"/>
        <v>1989.7499999998274</v>
      </c>
      <c r="B2279">
        <f>KeelingKurve!B407</f>
        <v>350.33</v>
      </c>
      <c r="C2279">
        <f>KeelingKurve!C407</f>
        <v>353.60416666666669</v>
      </c>
    </row>
    <row r="2280" spans="1:3">
      <c r="A2280" s="34">
        <f t="shared" si="67"/>
        <v>1989.8333333331607</v>
      </c>
      <c r="B2280">
        <f>KeelingKurve!B408</f>
        <v>351.55</v>
      </c>
      <c r="C2280">
        <f>KeelingKurve!C408</f>
        <v>353.7233333333333</v>
      </c>
    </row>
    <row r="2281" spans="1:3">
      <c r="A2281" s="34">
        <f t="shared" si="67"/>
        <v>1989.9166666664939</v>
      </c>
      <c r="B2281">
        <f>KeelingKurve!B409</f>
        <v>352.91</v>
      </c>
      <c r="C2281">
        <f>KeelingKurve!C409</f>
        <v>353.80250000000001</v>
      </c>
    </row>
    <row r="2282" spans="1:3">
      <c r="A2282" s="34">
        <f t="shared" si="67"/>
        <v>1989.9999999998272</v>
      </c>
      <c r="B2282">
        <f>KeelingKurve!B410</f>
        <v>353.86</v>
      </c>
      <c r="C2282">
        <f>KeelingKurve!C410</f>
        <v>353.8725</v>
      </c>
    </row>
    <row r="2283" spans="1:3">
      <c r="A2283" s="34">
        <f t="shared" si="67"/>
        <v>1990.0833333331605</v>
      </c>
      <c r="B2283">
        <f>KeelingKurve!B411</f>
        <v>355.1</v>
      </c>
      <c r="C2283">
        <f>KeelingKurve!C411</f>
        <v>353.97416666666669</v>
      </c>
    </row>
    <row r="2284" spans="1:3">
      <c r="A2284" s="34">
        <f t="shared" si="67"/>
        <v>1990.1666666664937</v>
      </c>
      <c r="B2284">
        <f>KeelingKurve!B412</f>
        <v>355.75</v>
      </c>
      <c r="C2284">
        <f>KeelingKurve!C412</f>
        <v>354.08166666666665</v>
      </c>
    </row>
    <row r="2285" spans="1:3">
      <c r="A2285" s="34">
        <f t="shared" si="67"/>
        <v>1990.249999999827</v>
      </c>
      <c r="B2285">
        <f>KeelingKurve!B413</f>
        <v>356.38</v>
      </c>
      <c r="C2285">
        <f>KeelingKurve!C413</f>
        <v>354.19499999999999</v>
      </c>
    </row>
    <row r="2286" spans="1:3">
      <c r="A2286" s="34">
        <f t="shared" si="67"/>
        <v>1990.3333333331602</v>
      </c>
      <c r="B2286">
        <f>KeelingKurve!B414</f>
        <v>357.38</v>
      </c>
      <c r="C2286">
        <f>KeelingKurve!C414</f>
        <v>354.32750000000004</v>
      </c>
    </row>
    <row r="2287" spans="1:3">
      <c r="A2287" s="34">
        <f t="shared" si="67"/>
        <v>1990.4166666664935</v>
      </c>
      <c r="B2287">
        <f>KeelingKurve!B415</f>
        <v>356.39</v>
      </c>
      <c r="C2287">
        <f>KeelingKurve!C415</f>
        <v>354.45250000000004</v>
      </c>
    </row>
    <row r="2288" spans="1:3">
      <c r="A2288" s="34">
        <f t="shared" si="67"/>
        <v>1990.4999999998267</v>
      </c>
      <c r="B2288">
        <f>KeelingKurve!B416</f>
        <v>354.89</v>
      </c>
      <c r="C2288">
        <f>KeelingKurve!C416</f>
        <v>354.54166666666669</v>
      </c>
    </row>
    <row r="2289" spans="1:3">
      <c r="A2289" s="34">
        <f t="shared" si="67"/>
        <v>1990.58333333316</v>
      </c>
      <c r="B2289">
        <f>KeelingKurve!B417</f>
        <v>353.06</v>
      </c>
      <c r="C2289">
        <f>KeelingKurve!C417</f>
        <v>354.60166666666663</v>
      </c>
    </row>
    <row r="2290" spans="1:3">
      <c r="A2290" s="34">
        <f t="shared" si="67"/>
        <v>1990.6666666664933</v>
      </c>
      <c r="B2290">
        <f>KeelingKurve!B418</f>
        <v>351.38</v>
      </c>
      <c r="C2290">
        <f>KeelingKurve!C418</f>
        <v>354.73333333333335</v>
      </c>
    </row>
    <row r="2291" spans="1:3">
      <c r="A2291" s="34">
        <f t="shared" si="67"/>
        <v>1990.7499999998265</v>
      </c>
      <c r="B2291">
        <f>KeelingKurve!B419</f>
        <v>351.69</v>
      </c>
      <c r="C2291">
        <f>KeelingKurve!C419</f>
        <v>354.93249999999995</v>
      </c>
    </row>
    <row r="2292" spans="1:3">
      <c r="A2292" s="34">
        <f t="shared" si="67"/>
        <v>1990.8333333331598</v>
      </c>
      <c r="B2292">
        <f>KeelingKurve!B420</f>
        <v>353.14</v>
      </c>
      <c r="C2292">
        <f>KeelingKurve!C420</f>
        <v>355.08666666666659</v>
      </c>
    </row>
    <row r="2293" spans="1:3">
      <c r="A2293" s="34">
        <f t="shared" si="67"/>
        <v>1990.916666666493</v>
      </c>
      <c r="B2293">
        <f>KeelingKurve!B421</f>
        <v>354.41</v>
      </c>
      <c r="C2293">
        <f>KeelingKurve!C421</f>
        <v>355.23999999999995</v>
      </c>
    </row>
    <row r="2294" spans="1:3">
      <c r="A2294" s="34">
        <f t="shared" si="67"/>
        <v>1990.9999999998263</v>
      </c>
      <c r="B2294">
        <f>KeelingKurve!B422</f>
        <v>354.93</v>
      </c>
      <c r="C2294">
        <f>KeelingKurve!C422</f>
        <v>355.35750000000002</v>
      </c>
    </row>
    <row r="2295" spans="1:3">
      <c r="A2295" s="34">
        <f t="shared" si="67"/>
        <v>1991.0833333331595</v>
      </c>
      <c r="B2295">
        <f>KeelingKurve!B423</f>
        <v>355.82</v>
      </c>
      <c r="C2295">
        <f>KeelingKurve!C423</f>
        <v>355.43333333333339</v>
      </c>
    </row>
    <row r="2296" spans="1:3">
      <c r="A2296" s="34">
        <f t="shared" si="67"/>
        <v>1991.1666666664928</v>
      </c>
      <c r="B2296">
        <f>KeelingKurve!B424</f>
        <v>357.33</v>
      </c>
      <c r="C2296">
        <f>KeelingKurve!C424</f>
        <v>355.51333333333338</v>
      </c>
    </row>
    <row r="2297" spans="1:3">
      <c r="A2297" s="34">
        <f t="shared" si="67"/>
        <v>1991.2499999998261</v>
      </c>
      <c r="B2297">
        <f>KeelingKurve!B425</f>
        <v>358.77</v>
      </c>
      <c r="C2297">
        <f>KeelingKurve!C425</f>
        <v>355.57500000000005</v>
      </c>
    </row>
    <row r="2298" spans="1:3">
      <c r="A2298" s="34">
        <f t="shared" si="67"/>
        <v>1991.3333333331593</v>
      </c>
      <c r="B2298">
        <f>KeelingKurve!B426</f>
        <v>359.23</v>
      </c>
      <c r="C2298">
        <f>KeelingKurve!C426</f>
        <v>355.63749999999999</v>
      </c>
    </row>
    <row r="2299" spans="1:3">
      <c r="A2299" s="34">
        <f t="shared" si="67"/>
        <v>1991.4166666664926</v>
      </c>
      <c r="B2299">
        <f>KeelingKurve!B427</f>
        <v>358.23</v>
      </c>
      <c r="C2299">
        <f>KeelingKurve!C427</f>
        <v>355.70416666666665</v>
      </c>
    </row>
    <row r="2300" spans="1:3">
      <c r="A2300" s="34">
        <f t="shared" si="67"/>
        <v>1991.4999999998258</v>
      </c>
      <c r="B2300">
        <f>KeelingKurve!B428</f>
        <v>356.3</v>
      </c>
      <c r="C2300">
        <f>KeelingKurve!C428</f>
        <v>355.82166666666672</v>
      </c>
    </row>
    <row r="2301" spans="1:3">
      <c r="A2301" s="34">
        <f t="shared" si="67"/>
        <v>1991.5833333331591</v>
      </c>
      <c r="B2301">
        <f>KeelingKurve!B429</f>
        <v>353.97</v>
      </c>
      <c r="C2301">
        <f>KeelingKurve!C429</f>
        <v>355.9375</v>
      </c>
    </row>
    <row r="2302" spans="1:3">
      <c r="A2302" s="34">
        <f t="shared" si="67"/>
        <v>1991.6666666664923</v>
      </c>
      <c r="B2302">
        <f>KeelingKurve!B430</f>
        <v>352.34</v>
      </c>
      <c r="C2302">
        <f>KeelingKurve!C430</f>
        <v>355.99083333333334</v>
      </c>
    </row>
    <row r="2303" spans="1:3">
      <c r="A2303" s="34">
        <f t="shared" si="67"/>
        <v>1991.7499999998256</v>
      </c>
      <c r="B2303">
        <f>KeelingKurve!B431</f>
        <v>352.43</v>
      </c>
      <c r="C2303">
        <f>KeelingKurve!C431</f>
        <v>356.02833333333336</v>
      </c>
    </row>
    <row r="2304" spans="1:3">
      <c r="A2304" s="34">
        <f t="shared" si="67"/>
        <v>1991.8333333331589</v>
      </c>
      <c r="B2304">
        <f>KeelingKurve!B432</f>
        <v>353.89</v>
      </c>
      <c r="C2304">
        <f>KeelingKurve!C432</f>
        <v>356.06833333333338</v>
      </c>
    </row>
    <row r="2305" spans="1:3">
      <c r="A2305" s="34">
        <f t="shared" si="67"/>
        <v>1991.9166666664921</v>
      </c>
      <c r="B2305">
        <f>KeelingKurve!B433</f>
        <v>355.21</v>
      </c>
      <c r="C2305">
        <f>KeelingKurve!C433</f>
        <v>356.16916666666663</v>
      </c>
    </row>
    <row r="2306" spans="1:3">
      <c r="A2306" s="34">
        <f t="shared" si="67"/>
        <v>1991.9999999998254</v>
      </c>
      <c r="B2306">
        <f>KeelingKurve!B434</f>
        <v>356.34</v>
      </c>
      <c r="C2306">
        <f>KeelingKurve!C434</f>
        <v>356.24000000000007</v>
      </c>
    </row>
    <row r="2307" spans="1:3">
      <c r="A2307" s="34">
        <f t="shared" si="67"/>
        <v>1992.0833333331586</v>
      </c>
      <c r="B2307">
        <f>KeelingKurve!B435</f>
        <v>357.21</v>
      </c>
      <c r="C2307">
        <f>KeelingKurve!C435</f>
        <v>356.32499999999999</v>
      </c>
    </row>
    <row r="2308" spans="1:3">
      <c r="A2308" s="34">
        <f t="shared" si="67"/>
        <v>1992.1666666664919</v>
      </c>
      <c r="B2308">
        <f>KeelingKurve!B436</f>
        <v>357.97</v>
      </c>
      <c r="C2308">
        <f>KeelingKurve!C436</f>
        <v>356.38083333333338</v>
      </c>
    </row>
    <row r="2309" spans="1:3">
      <c r="A2309" s="34">
        <f t="shared" si="67"/>
        <v>1992.2499999998251</v>
      </c>
      <c r="B2309">
        <f>KeelingKurve!B437</f>
        <v>359.22</v>
      </c>
      <c r="C2309">
        <f>KeelingKurve!C437</f>
        <v>356.46250000000003</v>
      </c>
    </row>
    <row r="2310" spans="1:3">
      <c r="A2310" s="34">
        <f t="shared" si="67"/>
        <v>1992.3333333331584</v>
      </c>
      <c r="B2310">
        <f>KeelingKurve!B438</f>
        <v>359.71</v>
      </c>
      <c r="C2310">
        <f>KeelingKurve!C438</f>
        <v>356.50666666666666</v>
      </c>
    </row>
    <row r="2311" spans="1:3">
      <c r="A2311" s="34">
        <f t="shared" si="67"/>
        <v>1992.4166666664917</v>
      </c>
      <c r="B2311">
        <f>KeelingKurve!B439</f>
        <v>359.44</v>
      </c>
      <c r="C2311">
        <f>KeelingKurve!C439</f>
        <v>356.54583333333335</v>
      </c>
    </row>
    <row r="2312" spans="1:3">
      <c r="A2312" s="34">
        <f t="shared" si="67"/>
        <v>1992.4999999998249</v>
      </c>
      <c r="B2312">
        <f>KeelingKurve!B440</f>
        <v>357.15</v>
      </c>
      <c r="C2312">
        <f>KeelingKurve!C440</f>
        <v>356.60916666666668</v>
      </c>
    </row>
    <row r="2313" spans="1:3">
      <c r="A2313" s="34">
        <f t="shared" si="67"/>
        <v>1992.5833333331582</v>
      </c>
      <c r="B2313">
        <f>KeelingKurve!B441</f>
        <v>354.99</v>
      </c>
      <c r="C2313">
        <f>KeelingKurve!C441</f>
        <v>356.62666666666672</v>
      </c>
    </row>
    <row r="2314" spans="1:3">
      <c r="A2314" s="34">
        <f t="shared" si="67"/>
        <v>1992.6666666664914</v>
      </c>
      <c r="B2314">
        <f>KeelingKurve!B442</f>
        <v>353.01</v>
      </c>
      <c r="C2314">
        <f>KeelingKurve!C442</f>
        <v>356.67833333333328</v>
      </c>
    </row>
    <row r="2315" spans="1:3">
      <c r="A2315" s="34">
        <f t="shared" si="67"/>
        <v>1992.7499999998247</v>
      </c>
      <c r="B2315">
        <f>KeelingKurve!B443</f>
        <v>353.41</v>
      </c>
      <c r="C2315">
        <f>KeelingKurve!C443</f>
        <v>356.69250000000005</v>
      </c>
    </row>
    <row r="2316" spans="1:3">
      <c r="A2316" s="34">
        <f t="shared" si="67"/>
        <v>1992.833333333158</v>
      </c>
      <c r="B2316">
        <f>KeelingKurve!B444</f>
        <v>354.42</v>
      </c>
      <c r="C2316">
        <f>KeelingKurve!C444</f>
        <v>356.74166666666662</v>
      </c>
    </row>
    <row r="2317" spans="1:3">
      <c r="A2317" s="34">
        <f t="shared" si="67"/>
        <v>1992.9166666664912</v>
      </c>
      <c r="B2317">
        <f>KeelingKurve!B445</f>
        <v>355.68</v>
      </c>
      <c r="C2317">
        <f>KeelingKurve!C445</f>
        <v>356.75833333333338</v>
      </c>
    </row>
    <row r="2318" spans="1:3">
      <c r="A2318" s="34">
        <f t="shared" si="67"/>
        <v>1992.9999999998245</v>
      </c>
      <c r="B2318">
        <f>KeelingKurve!B446</f>
        <v>357.1</v>
      </c>
      <c r="C2318">
        <f>KeelingKurve!C446</f>
        <v>356.78333333333336</v>
      </c>
    </row>
    <row r="2319" spans="1:3">
      <c r="A2319" s="34">
        <f t="shared" si="67"/>
        <v>1993.0833333331577</v>
      </c>
      <c r="B2319">
        <f>KeelingKurve!B447</f>
        <v>357.42</v>
      </c>
      <c r="C2319">
        <f>KeelingKurve!C447</f>
        <v>356.84750000000003</v>
      </c>
    </row>
    <row r="2320" spans="1:3">
      <c r="A2320" s="34">
        <f t="shared" si="67"/>
        <v>1993.166666666491</v>
      </c>
      <c r="B2320">
        <f>KeelingKurve!B448</f>
        <v>358.59</v>
      </c>
      <c r="C2320">
        <f>KeelingKurve!C448</f>
        <v>356.94166666666666</v>
      </c>
    </row>
    <row r="2321" spans="1:3">
      <c r="A2321" s="34">
        <f t="shared" si="67"/>
        <v>1993.2499999998242</v>
      </c>
      <c r="B2321">
        <f>KeelingKurve!B449</f>
        <v>359.39</v>
      </c>
      <c r="C2321">
        <f>KeelingKurve!C449</f>
        <v>357.01</v>
      </c>
    </row>
    <row r="2322" spans="1:3">
      <c r="A2322" s="34">
        <f t="shared" si="67"/>
        <v>1993.3333333331575</v>
      </c>
      <c r="B2322">
        <f>KeelingKurve!B450</f>
        <v>360.3</v>
      </c>
      <c r="C2322">
        <f>KeelingKurve!C450</f>
        <v>357.10249999999996</v>
      </c>
    </row>
    <row r="2323" spans="1:3">
      <c r="A2323" s="34">
        <f t="shared" si="67"/>
        <v>1993.4166666664908</v>
      </c>
      <c r="B2323">
        <f>KeelingKurve!B451</f>
        <v>359.64</v>
      </c>
      <c r="C2323">
        <f>KeelingKurve!C451</f>
        <v>357.21499999999992</v>
      </c>
    </row>
    <row r="2324" spans="1:3">
      <c r="A2324" s="34">
        <f t="shared" ref="A2324:A2387" si="68">A2323+1/12</f>
        <v>1993.499999999824</v>
      </c>
      <c r="B2324">
        <f>KeelingKurve!B452</f>
        <v>357.45</v>
      </c>
      <c r="C2324">
        <f>KeelingKurve!C452</f>
        <v>357.31999999999994</v>
      </c>
    </row>
    <row r="2325" spans="1:3">
      <c r="A2325" s="34">
        <f t="shared" si="68"/>
        <v>1993.5833333331573</v>
      </c>
      <c r="B2325">
        <f>KeelingKurve!B453</f>
        <v>355.76</v>
      </c>
      <c r="C2325">
        <f>KeelingKurve!C453</f>
        <v>357.45499999999998</v>
      </c>
    </row>
    <row r="2326" spans="1:3">
      <c r="A2326" s="34">
        <f t="shared" si="68"/>
        <v>1993.6666666664905</v>
      </c>
      <c r="B2326">
        <f>KeelingKurve!B454</f>
        <v>354.14</v>
      </c>
      <c r="C2326">
        <f>KeelingKurve!C454</f>
        <v>357.58166666666665</v>
      </c>
    </row>
    <row r="2327" spans="1:3">
      <c r="A2327" s="34">
        <f t="shared" si="68"/>
        <v>1993.7499999998238</v>
      </c>
      <c r="B2327">
        <f>KeelingKurve!B455</f>
        <v>354.23</v>
      </c>
      <c r="C2327">
        <f>KeelingKurve!C455</f>
        <v>357.74583333333334</v>
      </c>
    </row>
    <row r="2328" spans="1:3">
      <c r="A2328" s="34">
        <f t="shared" si="68"/>
        <v>1993.833333333157</v>
      </c>
      <c r="B2328">
        <f>KeelingKurve!B456</f>
        <v>355.53</v>
      </c>
      <c r="C2328">
        <f>KeelingKurve!C456</f>
        <v>357.86916666666667</v>
      </c>
    </row>
    <row r="2329" spans="1:3">
      <c r="A2329" s="34">
        <f t="shared" si="68"/>
        <v>1993.9166666664903</v>
      </c>
      <c r="B2329">
        <f>KeelingKurve!B457</f>
        <v>357.03</v>
      </c>
      <c r="C2329">
        <f>KeelingKurve!C457</f>
        <v>357.97749999999996</v>
      </c>
    </row>
    <row r="2330" spans="1:3">
      <c r="A2330" s="34">
        <f t="shared" si="68"/>
        <v>1993.9999999998236</v>
      </c>
      <c r="B2330">
        <f>KeelingKurve!B458</f>
        <v>358.36</v>
      </c>
      <c r="C2330">
        <f>KeelingKurve!C458</f>
        <v>358.14916666666664</v>
      </c>
    </row>
    <row r="2331" spans="1:3">
      <c r="A2331" s="34">
        <f t="shared" si="68"/>
        <v>1994.0833333331568</v>
      </c>
      <c r="B2331">
        <f>KeelingKurve!B459</f>
        <v>359.04</v>
      </c>
      <c r="C2331">
        <f>KeelingKurve!C459</f>
        <v>358.30166666666668</v>
      </c>
    </row>
    <row r="2332" spans="1:3">
      <c r="A2332" s="34">
        <f t="shared" si="68"/>
        <v>1994.1666666664901</v>
      </c>
      <c r="B2332">
        <f>KeelingKurve!B460</f>
        <v>360.11</v>
      </c>
      <c r="C2332">
        <f>KeelingKurve!C460</f>
        <v>358.44499999999999</v>
      </c>
    </row>
    <row r="2333" spans="1:3">
      <c r="A2333" s="34">
        <f t="shared" si="68"/>
        <v>1994.2499999998233</v>
      </c>
      <c r="B2333">
        <f>KeelingKurve!B461</f>
        <v>361.36</v>
      </c>
      <c r="C2333">
        <f>KeelingKurve!C461</f>
        <v>358.60999999999996</v>
      </c>
    </row>
    <row r="2334" spans="1:3">
      <c r="A2334" s="34">
        <f t="shared" si="68"/>
        <v>1994.3333333331566</v>
      </c>
      <c r="B2334">
        <f>KeelingKurve!B462</f>
        <v>361.78</v>
      </c>
      <c r="C2334">
        <f>KeelingKurve!C462</f>
        <v>358.78666666666669</v>
      </c>
    </row>
    <row r="2335" spans="1:3">
      <c r="A2335" s="34">
        <f t="shared" si="68"/>
        <v>1994.4166666664898</v>
      </c>
      <c r="B2335">
        <f>KeelingKurve!B463</f>
        <v>360.94</v>
      </c>
      <c r="C2335">
        <f>KeelingKurve!C463</f>
        <v>358.95916666666676</v>
      </c>
    </row>
    <row r="2336" spans="1:3">
      <c r="A2336" s="34">
        <f t="shared" si="68"/>
        <v>1994.4999999998231</v>
      </c>
      <c r="B2336">
        <f>KeelingKurve!B464</f>
        <v>359.51</v>
      </c>
      <c r="C2336">
        <f>KeelingKurve!C464</f>
        <v>359.09916666666669</v>
      </c>
    </row>
    <row r="2337" spans="1:3">
      <c r="A2337" s="34">
        <f t="shared" si="68"/>
        <v>1994.5833333331564</v>
      </c>
      <c r="B2337">
        <f>KeelingKurve!B465</f>
        <v>357.59</v>
      </c>
      <c r="C2337">
        <f>KeelingKurve!C465</f>
        <v>359.26249999999999</v>
      </c>
    </row>
    <row r="2338" spans="1:3">
      <c r="A2338" s="34">
        <f t="shared" si="68"/>
        <v>1994.6666666664896</v>
      </c>
      <c r="B2338">
        <f>KeelingKurve!B466</f>
        <v>355.86</v>
      </c>
      <c r="C2338">
        <f>KeelingKurve!C466</f>
        <v>359.41833333333335</v>
      </c>
    </row>
    <row r="2339" spans="1:3">
      <c r="A2339" s="34">
        <f t="shared" si="68"/>
        <v>1994.7499999998229</v>
      </c>
      <c r="B2339">
        <f>KeelingKurve!B467</f>
        <v>356.21</v>
      </c>
      <c r="C2339">
        <f>KeelingKurve!C467</f>
        <v>359.59166666666664</v>
      </c>
    </row>
    <row r="2340" spans="1:3">
      <c r="A2340" s="34">
        <f t="shared" si="68"/>
        <v>1994.8333333331561</v>
      </c>
      <c r="B2340">
        <f>KeelingKurve!B468</f>
        <v>357.65</v>
      </c>
      <c r="C2340">
        <f>KeelingKurve!C468</f>
        <v>359.76250000000005</v>
      </c>
    </row>
    <row r="2341" spans="1:3">
      <c r="A2341" s="34">
        <f t="shared" si="68"/>
        <v>1994.9166666664894</v>
      </c>
      <c r="B2341">
        <f>KeelingKurve!B469</f>
        <v>359.1</v>
      </c>
      <c r="C2341">
        <f>KeelingKurve!C469</f>
        <v>359.96166666666664</v>
      </c>
    </row>
    <row r="2342" spans="1:3">
      <c r="A2342" s="34">
        <f t="shared" si="68"/>
        <v>1994.9999999998226</v>
      </c>
      <c r="B2342">
        <f>KeelingKurve!B470</f>
        <v>360.04</v>
      </c>
      <c r="C2342">
        <f>KeelingKurve!C470</f>
        <v>360.15083333333331</v>
      </c>
    </row>
    <row r="2343" spans="1:3">
      <c r="A2343" s="34">
        <f t="shared" si="68"/>
        <v>1995.0833333331559</v>
      </c>
      <c r="B2343">
        <f>KeelingKurve!B471</f>
        <v>361</v>
      </c>
      <c r="C2343">
        <f>KeelingKurve!C471</f>
        <v>360.29583333333329</v>
      </c>
    </row>
    <row r="2344" spans="1:3">
      <c r="A2344" s="34">
        <f t="shared" si="68"/>
        <v>1995.1666666664892</v>
      </c>
      <c r="B2344">
        <f>KeelingKurve!B472</f>
        <v>361.98</v>
      </c>
      <c r="C2344">
        <f>KeelingKurve!C472</f>
        <v>360.50083333333328</v>
      </c>
    </row>
    <row r="2345" spans="1:3">
      <c r="A2345" s="34">
        <f t="shared" si="68"/>
        <v>1995.2499999998224</v>
      </c>
      <c r="B2345">
        <f>KeelingKurve!B473</f>
        <v>363.44</v>
      </c>
      <c r="C2345">
        <f>KeelingKurve!C473</f>
        <v>360.66166666666663</v>
      </c>
    </row>
    <row r="2346" spans="1:3">
      <c r="A2346" s="34">
        <f t="shared" si="68"/>
        <v>1995.3333333331557</v>
      </c>
      <c r="B2346">
        <f>KeelingKurve!B474</f>
        <v>363.83</v>
      </c>
      <c r="C2346">
        <f>KeelingKurve!C474</f>
        <v>360.82499999999999</v>
      </c>
    </row>
    <row r="2347" spans="1:3">
      <c r="A2347" s="34">
        <f t="shared" si="68"/>
        <v>1995.4166666664889</v>
      </c>
      <c r="B2347">
        <f>KeelingKurve!B475</f>
        <v>363.33</v>
      </c>
      <c r="C2347">
        <f>KeelingKurve!C475</f>
        <v>360.96833333333331</v>
      </c>
    </row>
    <row r="2348" spans="1:3">
      <c r="A2348" s="34">
        <f t="shared" si="68"/>
        <v>1995.4999999998222</v>
      </c>
      <c r="B2348">
        <f>KeelingKurve!B476</f>
        <v>361.78</v>
      </c>
      <c r="C2348">
        <f>KeelingKurve!C476</f>
        <v>361.14833333333331</v>
      </c>
    </row>
    <row r="2349" spans="1:3">
      <c r="A2349" s="34">
        <f t="shared" si="68"/>
        <v>1995.5833333331555</v>
      </c>
      <c r="B2349">
        <f>KeelingKurve!B477</f>
        <v>359.33</v>
      </c>
      <c r="C2349">
        <f>KeelingKurve!C477</f>
        <v>361.34500000000003</v>
      </c>
    </row>
    <row r="2350" spans="1:3">
      <c r="A2350" s="34">
        <f t="shared" si="68"/>
        <v>1995.6666666664887</v>
      </c>
      <c r="B2350">
        <f>KeelingKurve!B478</f>
        <v>358.32</v>
      </c>
      <c r="C2350">
        <f>KeelingKurve!C478</f>
        <v>361.53666666666663</v>
      </c>
    </row>
    <row r="2351" spans="1:3">
      <c r="A2351" s="34">
        <f t="shared" si="68"/>
        <v>1995.749999999822</v>
      </c>
      <c r="B2351">
        <f>KeelingKurve!B479</f>
        <v>358.14</v>
      </c>
      <c r="C2351">
        <f>KeelingKurve!C479</f>
        <v>361.64083333333332</v>
      </c>
    </row>
    <row r="2352" spans="1:3">
      <c r="A2352" s="34">
        <f t="shared" si="68"/>
        <v>1995.8333333331552</v>
      </c>
      <c r="B2352">
        <f>KeelingKurve!B480</f>
        <v>359.61</v>
      </c>
      <c r="C2352">
        <f>KeelingKurve!C480</f>
        <v>361.75916666666672</v>
      </c>
    </row>
    <row r="2353" spans="1:3">
      <c r="A2353" s="34">
        <f t="shared" si="68"/>
        <v>1995.9166666664885</v>
      </c>
      <c r="B2353">
        <f>KeelingKurve!B481</f>
        <v>360.82</v>
      </c>
      <c r="C2353">
        <f>KeelingKurve!C481</f>
        <v>361.90333333333336</v>
      </c>
    </row>
    <row r="2354" spans="1:3">
      <c r="A2354" s="34">
        <f t="shared" si="68"/>
        <v>1995.9999999998217</v>
      </c>
      <c r="B2354">
        <f>KeelingKurve!B482</f>
        <v>362.2</v>
      </c>
      <c r="C2354">
        <f>KeelingKurve!C482</f>
        <v>362.0625</v>
      </c>
    </row>
    <row r="2355" spans="1:3">
      <c r="A2355" s="34">
        <f t="shared" si="68"/>
        <v>1996.083333333155</v>
      </c>
      <c r="B2355">
        <f>KeelingKurve!B483</f>
        <v>363.36</v>
      </c>
      <c r="C2355">
        <f>KeelingKurve!C483</f>
        <v>362.2475</v>
      </c>
    </row>
    <row r="2356" spans="1:3">
      <c r="A2356" s="34">
        <f t="shared" si="68"/>
        <v>1996.1666666664883</v>
      </c>
      <c r="B2356">
        <f>KeelingKurve!B484</f>
        <v>364.28</v>
      </c>
      <c r="C2356">
        <f>KeelingKurve!C484</f>
        <v>362.36166666666668</v>
      </c>
    </row>
    <row r="2357" spans="1:3">
      <c r="A2357" s="34">
        <f t="shared" si="68"/>
        <v>1996.2499999998215</v>
      </c>
      <c r="B2357">
        <f>KeelingKurve!B485</f>
        <v>364.69</v>
      </c>
      <c r="C2357">
        <f>KeelingKurve!C485</f>
        <v>362.49333333333334</v>
      </c>
    </row>
    <row r="2358" spans="1:3">
      <c r="A2358" s="34">
        <f t="shared" si="68"/>
        <v>1996.3333333331548</v>
      </c>
      <c r="B2358">
        <f>KeelingKurve!B486</f>
        <v>365.25</v>
      </c>
      <c r="C2358">
        <f>KeelingKurve!C486</f>
        <v>362.61250000000001</v>
      </c>
    </row>
    <row r="2359" spans="1:3">
      <c r="A2359" s="34">
        <f t="shared" si="68"/>
        <v>1996.416666666488</v>
      </c>
      <c r="B2359">
        <f>KeelingKurve!B487</f>
        <v>365.06</v>
      </c>
      <c r="C2359">
        <f>KeelingKurve!C487</f>
        <v>362.7433333333334</v>
      </c>
    </row>
    <row r="2360" spans="1:3">
      <c r="A2360" s="34">
        <f t="shared" si="68"/>
        <v>1996.4999999998213</v>
      </c>
      <c r="B2360">
        <f>KeelingKurve!B488</f>
        <v>363.69</v>
      </c>
      <c r="C2360">
        <f>KeelingKurve!C488</f>
        <v>362.83</v>
      </c>
    </row>
    <row r="2361" spans="1:3">
      <c r="A2361" s="34">
        <f t="shared" si="68"/>
        <v>1996.5833333331545</v>
      </c>
      <c r="B2361">
        <f>KeelingKurve!B489</f>
        <v>361.55</v>
      </c>
      <c r="C2361">
        <f>KeelingKurve!C489</f>
        <v>362.90083333333337</v>
      </c>
    </row>
    <row r="2362" spans="1:3">
      <c r="A2362" s="34">
        <f t="shared" si="68"/>
        <v>1996.6666666664878</v>
      </c>
      <c r="B2362">
        <f>KeelingKurve!B490</f>
        <v>359.69</v>
      </c>
      <c r="C2362">
        <f>KeelingKurve!C490</f>
        <v>362.93166666666662</v>
      </c>
    </row>
    <row r="2363" spans="1:3">
      <c r="A2363" s="34">
        <f t="shared" si="68"/>
        <v>1996.7499999998211</v>
      </c>
      <c r="B2363">
        <f>KeelingKurve!B491</f>
        <v>359.72</v>
      </c>
      <c r="C2363">
        <f>KeelingKurve!C491</f>
        <v>363.08166666666671</v>
      </c>
    </row>
    <row r="2364" spans="1:3">
      <c r="A2364" s="34">
        <f t="shared" si="68"/>
        <v>1996.8333333331543</v>
      </c>
      <c r="B2364">
        <f>KeelingKurve!B492</f>
        <v>361.04</v>
      </c>
      <c r="C2364">
        <f>KeelingKurve!C492</f>
        <v>363.20833333333331</v>
      </c>
    </row>
    <row r="2365" spans="1:3">
      <c r="A2365" s="34">
        <f t="shared" si="68"/>
        <v>1996.9166666664876</v>
      </c>
      <c r="B2365">
        <f>KeelingKurve!B493</f>
        <v>362.39</v>
      </c>
      <c r="C2365">
        <f>KeelingKurve!C493</f>
        <v>363.26416666666665</v>
      </c>
    </row>
    <row r="2366" spans="1:3">
      <c r="A2366" s="34">
        <f t="shared" si="68"/>
        <v>1996.9999999998208</v>
      </c>
      <c r="B2366">
        <f>KeelingKurve!B494</f>
        <v>363.24</v>
      </c>
      <c r="C2366">
        <f>KeelingKurve!C494</f>
        <v>363.32833333333338</v>
      </c>
    </row>
    <row r="2367" spans="1:3">
      <c r="A2367" s="34">
        <f t="shared" si="68"/>
        <v>1997.0833333331541</v>
      </c>
      <c r="B2367">
        <f>KeelingKurve!B495</f>
        <v>364.21</v>
      </c>
      <c r="C2367">
        <f>KeelingKurve!C495</f>
        <v>363.39916666666664</v>
      </c>
    </row>
    <row r="2368" spans="1:3">
      <c r="A2368" s="34">
        <f t="shared" si="68"/>
        <v>1997.1666666664873</v>
      </c>
      <c r="B2368">
        <f>KeelingKurve!B496</f>
        <v>364.65</v>
      </c>
      <c r="C2368">
        <f>KeelingKurve!C496</f>
        <v>363.46166666666664</v>
      </c>
    </row>
    <row r="2369" spans="1:3">
      <c r="A2369" s="34">
        <f t="shared" si="68"/>
        <v>1997.2499999998206</v>
      </c>
      <c r="B2369">
        <f>KeelingKurve!B497</f>
        <v>366.49</v>
      </c>
      <c r="C2369">
        <f>KeelingKurve!C497</f>
        <v>363.56583333333339</v>
      </c>
    </row>
    <row r="2370" spans="1:3">
      <c r="A2370" s="34">
        <f t="shared" si="68"/>
        <v>1997.3333333331539</v>
      </c>
      <c r="B2370">
        <f>KeelingKurve!B498</f>
        <v>366.77</v>
      </c>
      <c r="C2370">
        <f>KeelingKurve!C498</f>
        <v>363.7</v>
      </c>
    </row>
    <row r="2371" spans="1:3">
      <c r="A2371" s="34">
        <f t="shared" si="68"/>
        <v>1997.4166666664871</v>
      </c>
      <c r="B2371">
        <f>KeelingKurve!B499</f>
        <v>365.73</v>
      </c>
      <c r="C2371">
        <f>KeelingKurve!C499</f>
        <v>363.87666666666672</v>
      </c>
    </row>
    <row r="2372" spans="1:3">
      <c r="A2372" s="34">
        <f t="shared" si="68"/>
        <v>1997.4999999998204</v>
      </c>
      <c r="B2372">
        <f>KeelingKurve!B500</f>
        <v>364.46</v>
      </c>
      <c r="C2372">
        <f>KeelingKurve!C500</f>
        <v>364.05583333333334</v>
      </c>
    </row>
    <row r="2373" spans="1:3">
      <c r="A2373" s="34">
        <f t="shared" si="68"/>
        <v>1997.5833333331536</v>
      </c>
      <c r="B2373">
        <f>KeelingKurve!B501</f>
        <v>362.4</v>
      </c>
      <c r="C2373">
        <f>KeelingKurve!C501</f>
        <v>364.21333333333331</v>
      </c>
    </row>
    <row r="2374" spans="1:3">
      <c r="A2374" s="34">
        <f t="shared" si="68"/>
        <v>1997.6666666664869</v>
      </c>
      <c r="B2374">
        <f>KeelingKurve!B502</f>
        <v>360.44</v>
      </c>
      <c r="C2374">
        <f>KeelingKurve!C502</f>
        <v>364.43916666666661</v>
      </c>
    </row>
    <row r="2375" spans="1:3">
      <c r="A2375" s="34">
        <f t="shared" si="68"/>
        <v>1997.7499999998201</v>
      </c>
      <c r="B2375">
        <f>KeelingKurve!B503</f>
        <v>360.97</v>
      </c>
      <c r="C2375">
        <f>KeelingKurve!C503</f>
        <v>364.63083333333338</v>
      </c>
    </row>
    <row r="2376" spans="1:3">
      <c r="A2376" s="34">
        <f t="shared" si="68"/>
        <v>1997.8333333331534</v>
      </c>
      <c r="B2376">
        <f>KeelingKurve!B504</f>
        <v>362.65</v>
      </c>
      <c r="C2376">
        <f>KeelingKurve!C504</f>
        <v>364.86333333333329</v>
      </c>
    </row>
    <row r="2377" spans="1:3">
      <c r="A2377" s="34">
        <f t="shared" si="68"/>
        <v>1997.9166666664867</v>
      </c>
      <c r="B2377">
        <f>KeelingKurve!B505</f>
        <v>364.51</v>
      </c>
      <c r="C2377">
        <f>KeelingKurve!C505</f>
        <v>365.1466666666667</v>
      </c>
    </row>
    <row r="2378" spans="1:3">
      <c r="A2378" s="34">
        <f t="shared" si="68"/>
        <v>1997.9999999998199</v>
      </c>
      <c r="B2378">
        <f>KeelingKurve!B506</f>
        <v>365.39</v>
      </c>
      <c r="C2378">
        <f>KeelingKurve!C506</f>
        <v>365.44000000000005</v>
      </c>
    </row>
    <row r="2379" spans="1:3">
      <c r="A2379" s="34">
        <f t="shared" si="68"/>
        <v>1998.0833333331532</v>
      </c>
      <c r="B2379">
        <f>KeelingKurve!B507</f>
        <v>366.1</v>
      </c>
      <c r="C2379">
        <f>KeelingKurve!C507</f>
        <v>365.74833333333339</v>
      </c>
    </row>
    <row r="2380" spans="1:3">
      <c r="A2380" s="34">
        <f t="shared" si="68"/>
        <v>1998.1666666664864</v>
      </c>
      <c r="B2380">
        <f>KeelingKurve!B508</f>
        <v>367.36</v>
      </c>
      <c r="C2380">
        <f>KeelingKurve!C508</f>
        <v>366.05833333333334</v>
      </c>
    </row>
    <row r="2381" spans="1:3">
      <c r="A2381" s="34">
        <f t="shared" si="68"/>
        <v>1998.2499999998197</v>
      </c>
      <c r="B2381">
        <f>KeelingKurve!B509</f>
        <v>368.79</v>
      </c>
      <c r="C2381">
        <f>KeelingKurve!C509</f>
        <v>366.35583333333335</v>
      </c>
    </row>
    <row r="2382" spans="1:3">
      <c r="A2382" s="34">
        <f t="shared" si="68"/>
        <v>1998.333333333153</v>
      </c>
      <c r="B2382">
        <f>KeelingKurve!B510</f>
        <v>369.56</v>
      </c>
      <c r="C2382">
        <f>KeelingKurve!C510</f>
        <v>366.60750000000002</v>
      </c>
    </row>
    <row r="2383" spans="1:3">
      <c r="A2383" s="34">
        <f t="shared" si="68"/>
        <v>1998.4166666664862</v>
      </c>
      <c r="B2383">
        <f>KeelingKurve!B511</f>
        <v>369.13</v>
      </c>
      <c r="C2383">
        <f>KeelingKurve!C511</f>
        <v>366.84</v>
      </c>
    </row>
    <row r="2384" spans="1:3">
      <c r="A2384" s="34">
        <f t="shared" si="68"/>
        <v>1998.4999999998195</v>
      </c>
      <c r="B2384">
        <f>KeelingKurve!B512</f>
        <v>367.98</v>
      </c>
      <c r="C2384">
        <f>KeelingKurve!C512</f>
        <v>367.08666666666664</v>
      </c>
    </row>
    <row r="2385" spans="1:3">
      <c r="A2385" s="34">
        <f t="shared" si="68"/>
        <v>1998.5833333331527</v>
      </c>
      <c r="B2385">
        <f>KeelingKurve!B513</f>
        <v>366.1</v>
      </c>
      <c r="C2385">
        <f>KeelingKurve!C513</f>
        <v>367.35166666666669</v>
      </c>
    </row>
    <row r="2386" spans="1:3">
      <c r="A2386" s="34">
        <f t="shared" si="68"/>
        <v>1998.666666666486</v>
      </c>
      <c r="B2386">
        <f>KeelingKurve!B514</f>
        <v>364.16</v>
      </c>
      <c r="C2386">
        <f>KeelingKurve!C514</f>
        <v>367.55833333333334</v>
      </c>
    </row>
    <row r="2387" spans="1:3">
      <c r="A2387" s="34">
        <f t="shared" si="68"/>
        <v>1998.7499999998192</v>
      </c>
      <c r="B2387">
        <f>KeelingKurve!B515</f>
        <v>364.54</v>
      </c>
      <c r="C2387">
        <f>KeelingKurve!C515</f>
        <v>367.75500000000005</v>
      </c>
    </row>
    <row r="2388" spans="1:3">
      <c r="A2388" s="34">
        <f t="shared" ref="A2388:A2389" si="69">A2387+1/12</f>
        <v>1998.8333333331525</v>
      </c>
      <c r="B2388">
        <f>KeelingKurve!B516</f>
        <v>365.67</v>
      </c>
      <c r="C2388">
        <f>KeelingKurve!C516</f>
        <v>367.88500000000005</v>
      </c>
    </row>
    <row r="2389" spans="1:3">
      <c r="A2389" s="34">
        <f t="shared" si="69"/>
        <v>1998.9166666664858</v>
      </c>
      <c r="B2389">
        <f>KeelingKurve!B517</f>
        <v>367.3</v>
      </c>
      <c r="C2389">
        <f>KeelingKurve!C517</f>
        <v>367.99583333333334</v>
      </c>
    </row>
    <row r="2390" spans="1:3">
      <c r="A2390" s="34">
        <f>A2389+1/12</f>
        <v>1998.999999999819</v>
      </c>
      <c r="B2390">
        <f>KeelingKurve!B518</f>
        <v>368.35</v>
      </c>
      <c r="C2390">
        <f>KeelingKurve!C518</f>
        <v>368.13166666666666</v>
      </c>
    </row>
    <row r="2391" spans="1:3">
      <c r="A2391" s="34">
        <f t="shared" ref="A2391:A2454" si="70">A2390+1/12</f>
        <v>1999.0833333331523</v>
      </c>
      <c r="B2391">
        <f>KeelingKurve!B519</f>
        <v>369.28</v>
      </c>
      <c r="C2391">
        <f>KeelingKurve!C519</f>
        <v>368.21166666666676</v>
      </c>
    </row>
    <row r="2392" spans="1:3">
      <c r="A2392" s="34">
        <f t="shared" si="70"/>
        <v>1999.1666666664855</v>
      </c>
      <c r="B2392">
        <f>KeelingKurve!B520</f>
        <v>369.84</v>
      </c>
      <c r="C2392">
        <f>KeelingKurve!C520</f>
        <v>368.27749999999997</v>
      </c>
    </row>
    <row r="2393" spans="1:3">
      <c r="A2393" s="34">
        <f t="shared" si="70"/>
        <v>1999.2499999998188</v>
      </c>
      <c r="B2393">
        <f>KeelingKurve!B521</f>
        <v>371.15</v>
      </c>
      <c r="C2393">
        <f>KeelingKurve!C521</f>
        <v>368.35916666666662</v>
      </c>
    </row>
    <row r="2394" spans="1:3">
      <c r="A2394" s="34">
        <f t="shared" si="70"/>
        <v>1999.333333333152</v>
      </c>
      <c r="B2394">
        <f>KeelingKurve!B522</f>
        <v>371.12</v>
      </c>
      <c r="C2394">
        <f>KeelingKurve!C522</f>
        <v>368.46</v>
      </c>
    </row>
    <row r="2395" spans="1:3">
      <c r="A2395" s="34">
        <f t="shared" si="70"/>
        <v>1999.4166666664853</v>
      </c>
      <c r="B2395">
        <f>KeelingKurve!B523</f>
        <v>370.46</v>
      </c>
      <c r="C2395">
        <f>KeelingKurve!C523</f>
        <v>368.53999999999996</v>
      </c>
    </row>
    <row r="2396" spans="1:3">
      <c r="A2396" s="34">
        <f t="shared" si="70"/>
        <v>1999.4999999998186</v>
      </c>
      <c r="B2396">
        <f>KeelingKurve!B524</f>
        <v>369.61</v>
      </c>
      <c r="C2396">
        <f>KeelingKurve!C524</f>
        <v>368.63166666666666</v>
      </c>
    </row>
    <row r="2397" spans="1:3">
      <c r="A2397" s="34">
        <f t="shared" si="70"/>
        <v>1999.5833333331518</v>
      </c>
      <c r="B2397">
        <f>KeelingKurve!B525</f>
        <v>367.06</v>
      </c>
      <c r="C2397">
        <f>KeelingKurve!C525</f>
        <v>368.66750000000002</v>
      </c>
    </row>
    <row r="2398" spans="1:3">
      <c r="A2398" s="34">
        <f t="shared" si="70"/>
        <v>1999.6666666664851</v>
      </c>
      <c r="B2398">
        <f>KeelingKurve!B526</f>
        <v>364.95</v>
      </c>
      <c r="C2398">
        <f>KeelingKurve!C526</f>
        <v>368.74333333333334</v>
      </c>
    </row>
    <row r="2399" spans="1:3">
      <c r="A2399" s="34">
        <f t="shared" si="70"/>
        <v>1999.7499999998183</v>
      </c>
      <c r="B2399">
        <f>KeelingKurve!B527</f>
        <v>365.52</v>
      </c>
      <c r="C2399">
        <f>KeelingKurve!C527</f>
        <v>368.8125</v>
      </c>
    </row>
    <row r="2400" spans="1:3">
      <c r="A2400" s="34">
        <f t="shared" si="70"/>
        <v>1999.8333333331516</v>
      </c>
      <c r="B2400">
        <f>KeelingKurve!B528</f>
        <v>366.88</v>
      </c>
      <c r="C2400">
        <f>KeelingKurve!C528</f>
        <v>368.86416666666668</v>
      </c>
    </row>
    <row r="2401" spans="1:3">
      <c r="A2401" s="34">
        <f t="shared" si="70"/>
        <v>1999.9166666664848</v>
      </c>
      <c r="B2401">
        <f>KeelingKurve!B529</f>
        <v>368.26</v>
      </c>
      <c r="C2401">
        <f>KeelingKurve!C529</f>
        <v>368.98166666666663</v>
      </c>
    </row>
    <row r="2402" spans="1:3">
      <c r="A2402" s="34">
        <f t="shared" si="70"/>
        <v>1999.9999999998181</v>
      </c>
      <c r="B2402">
        <f>KeelingKurve!B530</f>
        <v>369.45</v>
      </c>
      <c r="C2402">
        <f>KeelingKurve!C530</f>
        <v>369.01583333333338</v>
      </c>
    </row>
    <row r="2403" spans="1:3">
      <c r="A2403" s="34">
        <f t="shared" si="70"/>
        <v>2000.0833333331514</v>
      </c>
      <c r="B2403">
        <f>KeelingKurve!B531</f>
        <v>369.71</v>
      </c>
      <c r="C2403">
        <f>KeelingKurve!C531</f>
        <v>369.11666666666662</v>
      </c>
    </row>
    <row r="2404" spans="1:3">
      <c r="A2404" s="34">
        <f t="shared" si="70"/>
        <v>2000.1666666664846</v>
      </c>
      <c r="B2404">
        <f>KeelingKurve!B532</f>
        <v>370.75</v>
      </c>
      <c r="C2404">
        <f>KeelingKurve!C532</f>
        <v>369.29999999999995</v>
      </c>
    </row>
    <row r="2405" spans="1:3">
      <c r="A2405" s="34">
        <f t="shared" si="70"/>
        <v>2000.2499999998179</v>
      </c>
      <c r="B2405">
        <f>KeelingKurve!B533</f>
        <v>371.98</v>
      </c>
      <c r="C2405">
        <f>KeelingKurve!C533</f>
        <v>369.43833333333328</v>
      </c>
    </row>
    <row r="2406" spans="1:3">
      <c r="A2406" s="34">
        <f t="shared" si="70"/>
        <v>2000.3333333331511</v>
      </c>
      <c r="B2406">
        <f>KeelingKurve!B534</f>
        <v>371.74</v>
      </c>
      <c r="C2406">
        <f>KeelingKurve!C534</f>
        <v>369.57583333333332</v>
      </c>
    </row>
    <row r="2407" spans="1:3">
      <c r="A2407" s="34">
        <f t="shared" si="70"/>
        <v>2000.4166666664844</v>
      </c>
      <c r="B2407">
        <f>KeelingKurve!B535</f>
        <v>371.87</v>
      </c>
      <c r="C2407">
        <f>KeelingKurve!C535</f>
        <v>369.70666666666665</v>
      </c>
    </row>
    <row r="2408" spans="1:3">
      <c r="A2408" s="34">
        <f t="shared" si="70"/>
        <v>2000.4999999998176</v>
      </c>
      <c r="B2408">
        <f>KeelingKurve!B536</f>
        <v>370.02</v>
      </c>
      <c r="C2408">
        <f>KeelingKurve!C536</f>
        <v>369.81583333333333</v>
      </c>
    </row>
    <row r="2409" spans="1:3">
      <c r="A2409" s="34">
        <f t="shared" si="70"/>
        <v>2000.5833333331509</v>
      </c>
      <c r="B2409">
        <f>KeelingKurve!B537</f>
        <v>368.27</v>
      </c>
      <c r="C2409">
        <f>KeelingKurve!C537</f>
        <v>369.98083333333329</v>
      </c>
    </row>
    <row r="2410" spans="1:3">
      <c r="A2410" s="34">
        <f t="shared" si="70"/>
        <v>2000.6666666664842</v>
      </c>
      <c r="B2410">
        <f>KeelingKurve!B538</f>
        <v>367.15</v>
      </c>
      <c r="C2410">
        <f>KeelingKurve!C538</f>
        <v>370.13749999999999</v>
      </c>
    </row>
    <row r="2411" spans="1:3">
      <c r="A2411" s="34">
        <f t="shared" si="70"/>
        <v>2000.7499999998174</v>
      </c>
      <c r="B2411">
        <f>KeelingKurve!B539</f>
        <v>367.18</v>
      </c>
      <c r="C2411">
        <f>KeelingKurve!C539</f>
        <v>370.26833333333337</v>
      </c>
    </row>
    <row r="2412" spans="1:3">
      <c r="A2412" s="34">
        <f t="shared" si="70"/>
        <v>2000.8333333331507</v>
      </c>
      <c r="B2412">
        <f>KeelingKurve!B540</f>
        <v>368.53</v>
      </c>
      <c r="C2412">
        <f>KeelingKurve!C540</f>
        <v>370.4591666666667</v>
      </c>
    </row>
    <row r="2413" spans="1:3">
      <c r="A2413" s="34">
        <f t="shared" si="70"/>
        <v>2000.9166666664839</v>
      </c>
      <c r="B2413">
        <f>KeelingKurve!B541</f>
        <v>369.83</v>
      </c>
      <c r="C2413">
        <f>KeelingKurve!C541</f>
        <v>370.58666666666664</v>
      </c>
    </row>
    <row r="2414" spans="1:3">
      <c r="A2414" s="34">
        <f t="shared" si="70"/>
        <v>2000.9999999998172</v>
      </c>
      <c r="B2414">
        <f>KeelingKurve!B542</f>
        <v>370.76</v>
      </c>
      <c r="C2414">
        <f>KeelingKurve!C542</f>
        <v>370.72499999999997</v>
      </c>
    </row>
    <row r="2415" spans="1:3">
      <c r="A2415" s="34">
        <f t="shared" si="70"/>
        <v>2001.0833333331504</v>
      </c>
      <c r="B2415">
        <f>KeelingKurve!B543</f>
        <v>371.69</v>
      </c>
      <c r="C2415">
        <f>KeelingKurve!C543</f>
        <v>370.85083333333336</v>
      </c>
    </row>
    <row r="2416" spans="1:3">
      <c r="A2416" s="34">
        <f t="shared" si="70"/>
        <v>2001.1666666664837</v>
      </c>
      <c r="B2416">
        <f>KeelingKurve!B544</f>
        <v>372.63</v>
      </c>
      <c r="C2416">
        <f>KeelingKurve!C544</f>
        <v>370.95</v>
      </c>
    </row>
    <row r="2417" spans="1:3">
      <c r="A2417" s="34">
        <f t="shared" si="70"/>
        <v>2001.249999999817</v>
      </c>
      <c r="B2417">
        <f>KeelingKurve!B545</f>
        <v>373.55</v>
      </c>
      <c r="C2417">
        <f>KeelingKurve!C545</f>
        <v>371.06916666666666</v>
      </c>
    </row>
    <row r="2418" spans="1:3">
      <c r="A2418" s="34">
        <f t="shared" si="70"/>
        <v>2001.3333333331502</v>
      </c>
      <c r="B2418">
        <f>KeelingKurve!B546</f>
        <v>374.03</v>
      </c>
      <c r="C2418">
        <f>KeelingKurve!C546</f>
        <v>371.18666666666667</v>
      </c>
    </row>
    <row r="2419" spans="1:3">
      <c r="A2419" s="34">
        <f t="shared" si="70"/>
        <v>2001.4166666664835</v>
      </c>
      <c r="B2419">
        <f>KeelingKurve!B547</f>
        <v>373.4</v>
      </c>
      <c r="C2419">
        <f>KeelingKurve!C547</f>
        <v>371.31916666666666</v>
      </c>
    </row>
    <row r="2420" spans="1:3">
      <c r="A2420" s="34">
        <f t="shared" si="70"/>
        <v>2001.4999999998167</v>
      </c>
      <c r="B2420">
        <f>KeelingKurve!B548</f>
        <v>371.68</v>
      </c>
      <c r="C2420">
        <f>KeelingKurve!C548</f>
        <v>371.48083333333329</v>
      </c>
    </row>
    <row r="2421" spans="1:3">
      <c r="A2421" s="34">
        <f t="shared" si="70"/>
        <v>2001.58333333315</v>
      </c>
      <c r="B2421">
        <f>KeelingKurve!B549</f>
        <v>369.78</v>
      </c>
      <c r="C2421">
        <f>KeelingKurve!C549</f>
        <v>371.62083333333339</v>
      </c>
    </row>
    <row r="2422" spans="1:3">
      <c r="A2422" s="34">
        <f t="shared" si="70"/>
        <v>2001.6666666664833</v>
      </c>
      <c r="B2422">
        <f>KeelingKurve!B550</f>
        <v>368.34</v>
      </c>
      <c r="C2422">
        <f>KeelingKurve!C550</f>
        <v>371.76</v>
      </c>
    </row>
    <row r="2423" spans="1:3">
      <c r="A2423" s="34">
        <f t="shared" si="70"/>
        <v>2001.7499999998165</v>
      </c>
      <c r="B2423">
        <f>KeelingKurve!B551</f>
        <v>368.61</v>
      </c>
      <c r="C2423">
        <f>KeelingKurve!C551</f>
        <v>371.89666666666659</v>
      </c>
    </row>
    <row r="2424" spans="1:3">
      <c r="A2424" s="34">
        <f t="shared" si="70"/>
        <v>2001.8333333331498</v>
      </c>
      <c r="B2424">
        <f>KeelingKurve!B552</f>
        <v>369.94</v>
      </c>
      <c r="C2424">
        <f>KeelingKurve!C552</f>
        <v>372.05500000000001</v>
      </c>
    </row>
    <row r="2425" spans="1:3">
      <c r="A2425" s="34">
        <f t="shared" si="70"/>
        <v>2001.916666666483</v>
      </c>
      <c r="B2425">
        <f>KeelingKurve!B553</f>
        <v>371.42</v>
      </c>
      <c r="C2425">
        <f>KeelingKurve!C553</f>
        <v>372.24583333333334</v>
      </c>
    </row>
    <row r="2426" spans="1:3">
      <c r="A2426" s="34">
        <f t="shared" si="70"/>
        <v>2001.9999999998163</v>
      </c>
      <c r="B2426">
        <f>KeelingKurve!B554</f>
        <v>372.7</v>
      </c>
      <c r="C2426">
        <f>KeelingKurve!C554</f>
        <v>372.45250000000004</v>
      </c>
    </row>
    <row r="2427" spans="1:3">
      <c r="A2427" s="34">
        <f t="shared" si="70"/>
        <v>2002.0833333331495</v>
      </c>
      <c r="B2427">
        <f>KeelingKurve!B555</f>
        <v>373.37</v>
      </c>
      <c r="C2427">
        <f>KeelingKurve!C555</f>
        <v>372.64000000000004</v>
      </c>
    </row>
    <row r="2428" spans="1:3">
      <c r="A2428" s="34">
        <f t="shared" si="70"/>
        <v>2002.1666666664828</v>
      </c>
      <c r="B2428">
        <f>KeelingKurve!B556</f>
        <v>374.3</v>
      </c>
      <c r="C2428">
        <f>KeelingKurve!C556</f>
        <v>372.85500000000002</v>
      </c>
    </row>
    <row r="2429" spans="1:3">
      <c r="A2429" s="34">
        <f t="shared" si="70"/>
        <v>2002.2499999998161</v>
      </c>
      <c r="B2429">
        <f>KeelingKurve!B557</f>
        <v>375.19</v>
      </c>
      <c r="C2429">
        <f>KeelingKurve!C557</f>
        <v>373.03166666666658</v>
      </c>
    </row>
    <row r="2430" spans="1:3">
      <c r="A2430" s="34">
        <f t="shared" si="70"/>
        <v>2002.3333333331493</v>
      </c>
      <c r="B2430">
        <f>KeelingKurve!B558</f>
        <v>375.93</v>
      </c>
      <c r="C2430">
        <f>KeelingKurve!C558</f>
        <v>373.23916666666673</v>
      </c>
    </row>
    <row r="2431" spans="1:3">
      <c r="A2431" s="34">
        <f t="shared" si="70"/>
        <v>2002.4166666664826</v>
      </c>
      <c r="B2431">
        <f>KeelingKurve!B559</f>
        <v>375.69</v>
      </c>
      <c r="C2431">
        <f>KeelingKurve!C559</f>
        <v>373.45250000000004</v>
      </c>
    </row>
    <row r="2432" spans="1:3">
      <c r="A2432" s="34">
        <f t="shared" si="70"/>
        <v>2002.4999999998158</v>
      </c>
      <c r="B2432">
        <f>KeelingKurve!B560</f>
        <v>374.16</v>
      </c>
      <c r="C2432">
        <f>KeelingKurve!C560</f>
        <v>373.64999999999992</v>
      </c>
    </row>
    <row r="2433" spans="1:3">
      <c r="A2433" s="34">
        <f t="shared" si="70"/>
        <v>2002.5833333331491</v>
      </c>
      <c r="B2433">
        <f>KeelingKurve!B561</f>
        <v>372.03</v>
      </c>
      <c r="C2433">
        <f>KeelingKurve!C561</f>
        <v>373.85416666666669</v>
      </c>
    </row>
    <row r="2434" spans="1:3">
      <c r="A2434" s="34">
        <f t="shared" si="70"/>
        <v>2002.6666666664823</v>
      </c>
      <c r="B2434">
        <f>KeelingKurve!B562</f>
        <v>370.92</v>
      </c>
      <c r="C2434">
        <f>KeelingKurve!C562</f>
        <v>374.04916666666668</v>
      </c>
    </row>
    <row r="2435" spans="1:3">
      <c r="A2435" s="34">
        <f t="shared" si="70"/>
        <v>2002.7499999998156</v>
      </c>
      <c r="B2435">
        <f>KeelingKurve!B563</f>
        <v>370.73</v>
      </c>
      <c r="C2435">
        <f>KeelingKurve!C563</f>
        <v>374.2766666666667</v>
      </c>
    </row>
    <row r="2436" spans="1:3">
      <c r="A2436" s="34">
        <f t="shared" si="70"/>
        <v>2002.8333333331489</v>
      </c>
      <c r="B2436">
        <f>KeelingKurve!B564</f>
        <v>372.43</v>
      </c>
      <c r="C2436">
        <f>KeelingKurve!C564</f>
        <v>374.51416666666665</v>
      </c>
    </row>
    <row r="2437" spans="1:3">
      <c r="A2437" s="34">
        <f t="shared" si="70"/>
        <v>2002.9166666664821</v>
      </c>
      <c r="B2437">
        <f>KeelingKurve!B565</f>
        <v>373.98</v>
      </c>
      <c r="C2437">
        <f>KeelingKurve!C565</f>
        <v>374.74500000000006</v>
      </c>
    </row>
    <row r="2438" spans="1:3">
      <c r="A2438" s="34">
        <f t="shared" si="70"/>
        <v>2002.9999999998154</v>
      </c>
      <c r="B2438">
        <f>KeelingKurve!B566</f>
        <v>375.07</v>
      </c>
      <c r="C2438">
        <f>KeelingKurve!C566</f>
        <v>374.97166666666675</v>
      </c>
    </row>
    <row r="2439" spans="1:3">
      <c r="A2439" s="34">
        <f t="shared" si="70"/>
        <v>2003.0833333331486</v>
      </c>
      <c r="B2439">
        <f>KeelingKurve!B567</f>
        <v>375.82</v>
      </c>
      <c r="C2439">
        <f>KeelingKurve!C567</f>
        <v>375.18333333333334</v>
      </c>
    </row>
    <row r="2440" spans="1:3">
      <c r="A2440" s="34">
        <f t="shared" si="70"/>
        <v>2003.1666666664819</v>
      </c>
      <c r="B2440">
        <f>KeelingKurve!B568</f>
        <v>376.64</v>
      </c>
      <c r="C2440">
        <f>KeelingKurve!C568</f>
        <v>375.38499999999999</v>
      </c>
    </row>
    <row r="2441" spans="1:3">
      <c r="A2441" s="34">
        <f t="shared" si="70"/>
        <v>2003.2499999998151</v>
      </c>
      <c r="B2441">
        <f>KeelingKurve!B569</f>
        <v>377.92</v>
      </c>
      <c r="C2441">
        <f>KeelingKurve!C569</f>
        <v>375.60000000000008</v>
      </c>
    </row>
    <row r="2442" spans="1:3">
      <c r="A2442" s="34">
        <f t="shared" si="70"/>
        <v>2003.3333333331484</v>
      </c>
      <c r="B2442">
        <f>KeelingKurve!B570</f>
        <v>378.78</v>
      </c>
      <c r="C2442">
        <f>KeelingKurve!C570</f>
        <v>375.8008333333334</v>
      </c>
    </row>
    <row r="2443" spans="1:3">
      <c r="A2443" s="34">
        <f t="shared" si="70"/>
        <v>2003.4166666664817</v>
      </c>
      <c r="B2443">
        <f>KeelingKurve!B571</f>
        <v>378.46</v>
      </c>
      <c r="C2443">
        <f>KeelingKurve!C571</f>
        <v>375.98333333333335</v>
      </c>
    </row>
    <row r="2444" spans="1:3">
      <c r="A2444" s="34">
        <f t="shared" si="70"/>
        <v>2003.4999999998149</v>
      </c>
      <c r="B2444">
        <f>KeelingKurve!B572</f>
        <v>376.88</v>
      </c>
      <c r="C2444">
        <f>KeelingKurve!C572</f>
        <v>376.15833333333336</v>
      </c>
    </row>
    <row r="2445" spans="1:3">
      <c r="A2445" s="34">
        <f t="shared" si="70"/>
        <v>2003.5833333331482</v>
      </c>
      <c r="B2445">
        <f>KeelingKurve!B573</f>
        <v>374.57</v>
      </c>
      <c r="C2445">
        <f>KeelingKurve!C573</f>
        <v>376.34416666666669</v>
      </c>
    </row>
    <row r="2446" spans="1:3">
      <c r="A2446" s="34">
        <f t="shared" si="70"/>
        <v>2003.6666666664814</v>
      </c>
      <c r="B2446">
        <f>KeelingKurve!B574</f>
        <v>373.34</v>
      </c>
      <c r="C2446">
        <f>KeelingKurve!C574</f>
        <v>376.54583333333335</v>
      </c>
    </row>
    <row r="2447" spans="1:3">
      <c r="A2447" s="34">
        <f t="shared" si="70"/>
        <v>2003.7499999998147</v>
      </c>
      <c r="B2447">
        <f>KeelingKurve!B575</f>
        <v>373.31</v>
      </c>
      <c r="C2447">
        <f>KeelingKurve!C575</f>
        <v>376.76416666666665</v>
      </c>
    </row>
    <row r="2448" spans="1:3">
      <c r="A2448" s="34">
        <f t="shared" si="70"/>
        <v>2003.8333333331479</v>
      </c>
      <c r="B2448">
        <f>KeelingKurve!B576</f>
        <v>374.84</v>
      </c>
      <c r="C2448">
        <f>KeelingKurve!C576</f>
        <v>376.93250000000006</v>
      </c>
    </row>
    <row r="2449" spans="1:3">
      <c r="A2449" s="34">
        <f t="shared" si="70"/>
        <v>2003.9166666664812</v>
      </c>
      <c r="B2449">
        <f>KeelingKurve!B577</f>
        <v>376.17</v>
      </c>
      <c r="C2449">
        <f>KeelingKurve!C577</f>
        <v>377.04999999999995</v>
      </c>
    </row>
    <row r="2450" spans="1:3">
      <c r="A2450" s="34">
        <f t="shared" si="70"/>
        <v>2003.9999999998145</v>
      </c>
      <c r="B2450">
        <f>KeelingKurve!B578</f>
        <v>377.17</v>
      </c>
      <c r="C2450">
        <f>KeelingKurve!C578</f>
        <v>377.11416666666668</v>
      </c>
    </row>
    <row r="2451" spans="1:3">
      <c r="A2451" s="34">
        <f t="shared" si="70"/>
        <v>2004.0833333331477</v>
      </c>
      <c r="B2451">
        <f>KeelingKurve!B579</f>
        <v>378.05</v>
      </c>
      <c r="C2451">
        <f>KeelingKurve!C579</f>
        <v>377.24833333333339</v>
      </c>
    </row>
    <row r="2452" spans="1:3">
      <c r="A2452" s="34">
        <f t="shared" si="70"/>
        <v>2004.166666666481</v>
      </c>
      <c r="B2452">
        <f>KeelingKurve!B580</f>
        <v>379.06</v>
      </c>
      <c r="C2452">
        <f>KeelingKurve!C580</f>
        <v>377.3391666666667</v>
      </c>
    </row>
    <row r="2453" spans="1:3">
      <c r="A2453" s="34">
        <f t="shared" si="70"/>
        <v>2004.2499999998142</v>
      </c>
      <c r="B2453">
        <f>KeelingKurve!B581</f>
        <v>380.54</v>
      </c>
      <c r="C2453">
        <f>KeelingKurve!C581</f>
        <v>377.44916666666671</v>
      </c>
    </row>
    <row r="2454" spans="1:3">
      <c r="A2454" s="34">
        <f t="shared" si="70"/>
        <v>2004.3333333331475</v>
      </c>
      <c r="B2454">
        <f>KeelingKurve!B582</f>
        <v>380.8</v>
      </c>
      <c r="C2454">
        <f>KeelingKurve!C582</f>
        <v>377.57333333333327</v>
      </c>
    </row>
    <row r="2455" spans="1:3">
      <c r="A2455" s="34">
        <f t="shared" ref="A2455:A2518" si="71">A2454+1/12</f>
        <v>2004.4166666664808</v>
      </c>
      <c r="B2455">
        <f>KeelingKurve!B583</f>
        <v>379.87</v>
      </c>
      <c r="C2455">
        <f>KeelingKurve!C583</f>
        <v>377.69916666666671</v>
      </c>
    </row>
    <row r="2456" spans="1:3">
      <c r="A2456" s="34">
        <f t="shared" si="71"/>
        <v>2004.499999999814</v>
      </c>
      <c r="B2456">
        <f>KeelingKurve!B584</f>
        <v>377.65</v>
      </c>
      <c r="C2456">
        <f>KeelingKurve!C584</f>
        <v>377.82083333333338</v>
      </c>
    </row>
    <row r="2457" spans="1:3">
      <c r="A2457" s="34">
        <f t="shared" si="71"/>
        <v>2004.5833333331473</v>
      </c>
      <c r="B2457">
        <f>KeelingKurve!B585</f>
        <v>376.18</v>
      </c>
      <c r="C2457">
        <f>KeelingKurve!C585</f>
        <v>377.97583333333324</v>
      </c>
    </row>
    <row r="2458" spans="1:3">
      <c r="A2458" s="34">
        <f t="shared" si="71"/>
        <v>2004.6666666664805</v>
      </c>
      <c r="B2458">
        <f>KeelingKurve!B586</f>
        <v>374.43</v>
      </c>
      <c r="C2458">
        <f>KeelingKurve!C586</f>
        <v>378.13333333333338</v>
      </c>
    </row>
    <row r="2459" spans="1:3">
      <c r="A2459" s="34">
        <f t="shared" si="71"/>
        <v>2004.7499999998138</v>
      </c>
      <c r="B2459">
        <f>KeelingKurve!B587</f>
        <v>374.63</v>
      </c>
      <c r="C2459">
        <f>KeelingKurve!C587</f>
        <v>378.29500000000007</v>
      </c>
    </row>
    <row r="2460" spans="1:3">
      <c r="A2460" s="34">
        <f t="shared" si="71"/>
        <v>2004.833333333147</v>
      </c>
      <c r="B2460">
        <f>KeelingKurve!B588</f>
        <v>376.33</v>
      </c>
      <c r="C2460">
        <f>KeelingKurve!C588</f>
        <v>378.44833333333332</v>
      </c>
    </row>
    <row r="2461" spans="1:3">
      <c r="A2461" s="34">
        <f t="shared" si="71"/>
        <v>2004.9166666664803</v>
      </c>
      <c r="B2461">
        <f>KeelingKurve!B589</f>
        <v>377.68</v>
      </c>
      <c r="C2461">
        <f>KeelingKurve!C589</f>
        <v>378.65916666666658</v>
      </c>
    </row>
    <row r="2462" spans="1:3">
      <c r="A2462" s="34">
        <f t="shared" si="71"/>
        <v>2004.9999999998136</v>
      </c>
      <c r="B2462">
        <f>KeelingKurve!B590</f>
        <v>378.63</v>
      </c>
      <c r="C2462">
        <f>KeelingKurve!C590</f>
        <v>378.93249999999995</v>
      </c>
    </row>
    <row r="2463" spans="1:3">
      <c r="A2463" s="34">
        <f t="shared" si="71"/>
        <v>2005.0833333331468</v>
      </c>
      <c r="B2463">
        <f>KeelingKurve!B591</f>
        <v>379.91</v>
      </c>
      <c r="C2463">
        <f>KeelingKurve!C591</f>
        <v>379.16166666666663</v>
      </c>
    </row>
    <row r="2464" spans="1:3">
      <c r="A2464" s="34">
        <f t="shared" si="71"/>
        <v>2005.1666666664801</v>
      </c>
      <c r="B2464">
        <f>KeelingKurve!B592</f>
        <v>380.95</v>
      </c>
      <c r="C2464">
        <f>KeelingKurve!C592</f>
        <v>379.36666666666673</v>
      </c>
    </row>
    <row r="2465" spans="1:3">
      <c r="A2465" s="34">
        <f t="shared" si="71"/>
        <v>2005.2499999998133</v>
      </c>
      <c r="B2465">
        <f>KeelingKurve!B593</f>
        <v>382.48</v>
      </c>
      <c r="C2465">
        <f>KeelingKurve!C593</f>
        <v>379.57999999999993</v>
      </c>
    </row>
    <row r="2466" spans="1:3">
      <c r="A2466" s="34">
        <f t="shared" si="71"/>
        <v>2005.3333333331466</v>
      </c>
      <c r="B2466">
        <f>KeelingKurve!B594</f>
        <v>382.64</v>
      </c>
      <c r="C2466">
        <f>KeelingKurve!C594</f>
        <v>379.7641666666666</v>
      </c>
    </row>
    <row r="2467" spans="1:3">
      <c r="A2467" s="34">
        <f t="shared" si="71"/>
        <v>2005.4166666664798</v>
      </c>
      <c r="B2467">
        <f>KeelingKurve!B595</f>
        <v>382.4</v>
      </c>
      <c r="C2467">
        <f>KeelingKurve!C595</f>
        <v>379.98333333333335</v>
      </c>
    </row>
    <row r="2468" spans="1:3">
      <c r="A2468" s="34">
        <f t="shared" si="71"/>
        <v>2005.4999999998131</v>
      </c>
      <c r="B2468">
        <f>KeelingKurve!B596</f>
        <v>380.93</v>
      </c>
      <c r="C2468">
        <f>KeelingKurve!C596</f>
        <v>380.22916666666669</v>
      </c>
    </row>
    <row r="2469" spans="1:3">
      <c r="A2469" s="34">
        <f t="shared" si="71"/>
        <v>2005.5833333331464</v>
      </c>
      <c r="B2469">
        <f>KeelingKurve!B597</f>
        <v>378.93</v>
      </c>
      <c r="C2469">
        <f>KeelingKurve!C597</f>
        <v>380.43666666666667</v>
      </c>
    </row>
    <row r="2470" spans="1:3">
      <c r="A2470" s="34">
        <f t="shared" si="71"/>
        <v>2005.6666666664796</v>
      </c>
      <c r="B2470">
        <f>KeelingKurve!B598</f>
        <v>376.89</v>
      </c>
      <c r="C2470">
        <f>KeelingKurve!C598</f>
        <v>380.5958333333333</v>
      </c>
    </row>
    <row r="2471" spans="1:3">
      <c r="A2471" s="34">
        <f t="shared" si="71"/>
        <v>2005.7499999998129</v>
      </c>
      <c r="B2471">
        <f>KeelingKurve!B599</f>
        <v>377.19</v>
      </c>
      <c r="C2471">
        <f>KeelingKurve!C599</f>
        <v>380.78916666666669</v>
      </c>
    </row>
    <row r="2472" spans="1:3">
      <c r="A2472" s="34">
        <f t="shared" si="71"/>
        <v>2005.8333333331461</v>
      </c>
      <c r="B2472">
        <f>KeelingKurve!B600</f>
        <v>378.54</v>
      </c>
      <c r="C2472">
        <f>KeelingKurve!C600</f>
        <v>381.00416666666666</v>
      </c>
    </row>
    <row r="2473" spans="1:3">
      <c r="A2473" s="34">
        <f t="shared" si="71"/>
        <v>2005.9166666664794</v>
      </c>
      <c r="B2473">
        <f>KeelingKurve!B601</f>
        <v>380.31</v>
      </c>
      <c r="C2473">
        <f>KeelingKurve!C601</f>
        <v>381.15750000000003</v>
      </c>
    </row>
    <row r="2474" spans="1:3">
      <c r="A2474" s="34">
        <f t="shared" si="71"/>
        <v>2005.9999999998126</v>
      </c>
      <c r="B2474">
        <f>KeelingKurve!B602</f>
        <v>381.58</v>
      </c>
      <c r="C2474">
        <f>KeelingKurve!C602</f>
        <v>381.30083333333329</v>
      </c>
    </row>
    <row r="2475" spans="1:3">
      <c r="A2475" s="34">
        <f t="shared" si="71"/>
        <v>2006.0833333331459</v>
      </c>
      <c r="B2475">
        <f>KeelingKurve!B603</f>
        <v>382.4</v>
      </c>
      <c r="C2475">
        <f>KeelingKurve!C603</f>
        <v>381.44</v>
      </c>
    </row>
    <row r="2476" spans="1:3">
      <c r="A2476" s="34">
        <f t="shared" si="71"/>
        <v>2006.1666666664792</v>
      </c>
      <c r="B2476">
        <f>KeelingKurve!B604</f>
        <v>382.86</v>
      </c>
      <c r="C2476">
        <f>KeelingKurve!C604</f>
        <v>381.61916666666667</v>
      </c>
    </row>
    <row r="2477" spans="1:3">
      <c r="A2477" s="34">
        <f t="shared" si="71"/>
        <v>2006.2499999998124</v>
      </c>
      <c r="B2477">
        <f>KeelingKurve!B605</f>
        <v>384.8</v>
      </c>
      <c r="C2477">
        <f>KeelingKurve!C605</f>
        <v>381.79749999999996</v>
      </c>
    </row>
    <row r="2478" spans="1:3">
      <c r="A2478" s="34">
        <f t="shared" si="71"/>
        <v>2006.3333333331457</v>
      </c>
      <c r="B2478">
        <f>KeelingKurve!B606</f>
        <v>385.22</v>
      </c>
      <c r="C2478">
        <f>KeelingKurve!C606</f>
        <v>381.94833333333332</v>
      </c>
    </row>
    <row r="2479" spans="1:3">
      <c r="A2479" s="34">
        <f t="shared" si="71"/>
        <v>2006.4166666664789</v>
      </c>
      <c r="B2479">
        <f>KeelingKurve!B607</f>
        <v>384.24</v>
      </c>
      <c r="C2479">
        <f>KeelingKurve!C607</f>
        <v>382.09083333333336</v>
      </c>
    </row>
    <row r="2480" spans="1:3">
      <c r="A2480" s="34">
        <f t="shared" si="71"/>
        <v>2006.4999999998122</v>
      </c>
      <c r="B2480">
        <f>KeelingKurve!B608</f>
        <v>382.65</v>
      </c>
      <c r="C2480">
        <f>KeelingKurve!C608</f>
        <v>382.21750000000003</v>
      </c>
    </row>
    <row r="2481" spans="1:3">
      <c r="A2481" s="34">
        <f t="shared" si="71"/>
        <v>2006.5833333331454</v>
      </c>
      <c r="B2481">
        <f>KeelingKurve!B609</f>
        <v>380.6</v>
      </c>
      <c r="C2481">
        <f>KeelingKurve!C609</f>
        <v>382.36083333333335</v>
      </c>
    </row>
    <row r="2482" spans="1:3">
      <c r="A2482" s="34">
        <f t="shared" si="71"/>
        <v>2006.6666666664787</v>
      </c>
      <c r="B2482">
        <f>KeelingKurve!B610</f>
        <v>379.04</v>
      </c>
      <c r="C2482">
        <f>KeelingKurve!C610</f>
        <v>382.52333333333331</v>
      </c>
    </row>
    <row r="2483" spans="1:3">
      <c r="A2483" s="34">
        <f t="shared" si="71"/>
        <v>2006.749999999812</v>
      </c>
      <c r="B2483">
        <f>KeelingKurve!B611</f>
        <v>379.33</v>
      </c>
      <c r="C2483">
        <f>KeelingKurve!C611</f>
        <v>382.68416666666661</v>
      </c>
    </row>
    <row r="2484" spans="1:3">
      <c r="A2484" s="34">
        <f t="shared" si="71"/>
        <v>2006.8333333331452</v>
      </c>
      <c r="B2484">
        <f>KeelingKurve!B612</f>
        <v>380.35</v>
      </c>
      <c r="C2484">
        <f>KeelingKurve!C612</f>
        <v>382.81416666666661</v>
      </c>
    </row>
    <row r="2485" spans="1:3">
      <c r="A2485" s="34">
        <f t="shared" si="71"/>
        <v>2006.9166666664785</v>
      </c>
      <c r="B2485">
        <f>KeelingKurve!B613</f>
        <v>382.02</v>
      </c>
      <c r="C2485">
        <f>KeelingKurve!C613</f>
        <v>382.98833333333329</v>
      </c>
    </row>
    <row r="2486" spans="1:3">
      <c r="A2486" s="34">
        <f t="shared" si="71"/>
        <v>2006.9999999998117</v>
      </c>
      <c r="B2486">
        <f>KeelingKurve!B614</f>
        <v>383.1</v>
      </c>
      <c r="C2486">
        <f>KeelingKurve!C614</f>
        <v>383.16166666666669</v>
      </c>
    </row>
    <row r="2487" spans="1:3">
      <c r="A2487" s="34">
        <f t="shared" si="71"/>
        <v>2007.083333333145</v>
      </c>
      <c r="B2487">
        <f>KeelingKurve!B615</f>
        <v>384.12</v>
      </c>
      <c r="C2487">
        <f>KeelingKurve!C615</f>
        <v>383.29833333333335</v>
      </c>
    </row>
    <row r="2488" spans="1:3">
      <c r="A2488" s="34">
        <f t="shared" si="71"/>
        <v>2007.1666666664782</v>
      </c>
      <c r="B2488">
        <f>KeelingKurve!B616</f>
        <v>384.81</v>
      </c>
      <c r="C2488">
        <f>KeelingKurve!C616</f>
        <v>383.4783333333333</v>
      </c>
    </row>
    <row r="2489" spans="1:3">
      <c r="A2489" s="34">
        <f t="shared" si="71"/>
        <v>2007.2499999998115</v>
      </c>
      <c r="B2489">
        <f>KeelingKurve!B617</f>
        <v>386.73</v>
      </c>
      <c r="C2489">
        <f>KeelingKurve!C617</f>
        <v>383.64833333333331</v>
      </c>
    </row>
    <row r="2490" spans="1:3">
      <c r="A2490" s="34">
        <f t="shared" si="71"/>
        <v>2007.3333333331448</v>
      </c>
      <c r="B2490">
        <f>KeelingKurve!B618</f>
        <v>386.78</v>
      </c>
      <c r="C2490">
        <f>KeelingKurve!C618</f>
        <v>383.84416666666658</v>
      </c>
    </row>
    <row r="2491" spans="1:3">
      <c r="A2491" s="34">
        <f t="shared" si="71"/>
        <v>2007.416666666478</v>
      </c>
      <c r="B2491">
        <f>KeelingKurve!B619</f>
        <v>386.33</v>
      </c>
      <c r="C2491">
        <f>KeelingKurve!C619</f>
        <v>384.02499999999992</v>
      </c>
    </row>
    <row r="2492" spans="1:3">
      <c r="A2492" s="34">
        <f t="shared" si="71"/>
        <v>2007.4999999998113</v>
      </c>
      <c r="B2492">
        <f>KeelingKurve!B620</f>
        <v>384.73</v>
      </c>
      <c r="C2492">
        <f>KeelingKurve!C620</f>
        <v>384.24833333333322</v>
      </c>
    </row>
    <row r="2493" spans="1:3">
      <c r="A2493" s="34">
        <f t="shared" si="71"/>
        <v>2007.5833333331445</v>
      </c>
      <c r="B2493">
        <f>KeelingKurve!B621</f>
        <v>382.24</v>
      </c>
      <c r="C2493">
        <f>KeelingKurve!C621</f>
        <v>384.41</v>
      </c>
    </row>
    <row r="2494" spans="1:3">
      <c r="A2494" s="34">
        <f t="shared" si="71"/>
        <v>2007.6666666664778</v>
      </c>
      <c r="B2494">
        <f>KeelingKurve!B622</f>
        <v>381.2</v>
      </c>
      <c r="C2494">
        <f>KeelingKurve!C622</f>
        <v>384.53249999999997</v>
      </c>
    </row>
    <row r="2495" spans="1:3">
      <c r="A2495" s="34">
        <f t="shared" si="71"/>
        <v>2007.7499999998111</v>
      </c>
      <c r="B2495">
        <f>KeelingKurve!B623</f>
        <v>381.37</v>
      </c>
      <c r="C2495">
        <f>KeelingKurve!C623</f>
        <v>384.58249999999998</v>
      </c>
    </row>
    <row r="2496" spans="1:3">
      <c r="A2496" s="34">
        <f t="shared" si="71"/>
        <v>2007.8333333331443</v>
      </c>
      <c r="B2496">
        <f>KeelingKurve!B624</f>
        <v>382.7</v>
      </c>
      <c r="C2496">
        <f>KeelingKurve!C624</f>
        <v>384.74916666666667</v>
      </c>
    </row>
    <row r="2497" spans="1:3">
      <c r="A2497" s="34">
        <f t="shared" si="71"/>
        <v>2007.9166666664776</v>
      </c>
      <c r="B2497">
        <f>KeelingKurve!B625</f>
        <v>384.19</v>
      </c>
      <c r="C2497">
        <f>KeelingKurve!C625</f>
        <v>384.88749999999999</v>
      </c>
    </row>
    <row r="2498" spans="1:3">
      <c r="A2498" s="34">
        <f t="shared" si="71"/>
        <v>2007.9999999998108</v>
      </c>
      <c r="B2498">
        <f>KeelingKurve!B626</f>
        <v>385.78</v>
      </c>
      <c r="C2498">
        <f>KeelingKurve!C626</f>
        <v>385.04416666666657</v>
      </c>
    </row>
    <row r="2499" spans="1:3">
      <c r="A2499" s="34">
        <f t="shared" si="71"/>
        <v>2008.0833333331441</v>
      </c>
      <c r="B2499">
        <f>KeelingKurve!B627</f>
        <v>386.06</v>
      </c>
      <c r="C2499">
        <f>KeelingKurve!C627</f>
        <v>385.21749999999992</v>
      </c>
    </row>
    <row r="2500" spans="1:3">
      <c r="A2500" s="34">
        <f t="shared" si="71"/>
        <v>2008.1666666664773</v>
      </c>
      <c r="B2500">
        <f>KeelingKurve!B628</f>
        <v>386.28</v>
      </c>
      <c r="C2500">
        <f>KeelingKurve!C628</f>
        <v>385.40166666666664</v>
      </c>
    </row>
    <row r="2501" spans="1:3">
      <c r="A2501" s="34">
        <f t="shared" si="71"/>
        <v>2008.2499999998106</v>
      </c>
      <c r="B2501">
        <f>KeelingKurve!B629</f>
        <v>387.33</v>
      </c>
      <c r="C2501">
        <f>KeelingKurve!C629</f>
        <v>385.55583333333334</v>
      </c>
    </row>
    <row r="2502" spans="1:3">
      <c r="A2502" s="34">
        <f t="shared" si="71"/>
        <v>2008.3333333331439</v>
      </c>
      <c r="B2502">
        <f>KeelingKurve!B630</f>
        <v>388.78</v>
      </c>
      <c r="C2502">
        <f>KeelingKurve!C630</f>
        <v>385.69833333333332</v>
      </c>
    </row>
    <row r="2503" spans="1:3">
      <c r="A2503" s="34">
        <f t="shared" si="71"/>
        <v>2008.4166666664771</v>
      </c>
      <c r="B2503">
        <f>KeelingKurve!B631</f>
        <v>387.99</v>
      </c>
      <c r="C2503">
        <f>KeelingKurve!C631</f>
        <v>385.83166666666665</v>
      </c>
    </row>
    <row r="2504" spans="1:3">
      <c r="A2504" s="34">
        <f t="shared" si="71"/>
        <v>2008.4999999998104</v>
      </c>
      <c r="B2504">
        <f>KeelingKurve!B632</f>
        <v>386.61</v>
      </c>
      <c r="C2504">
        <f>KeelingKurve!C632</f>
        <v>385.94749999999999</v>
      </c>
    </row>
    <row r="2505" spans="1:3">
      <c r="A2505" s="34">
        <f t="shared" si="71"/>
        <v>2008.5833333331436</v>
      </c>
      <c r="B2505">
        <f>KeelingKurve!B633</f>
        <v>384.32</v>
      </c>
      <c r="C2505">
        <f>KeelingKurve!C633</f>
        <v>386.08416666666659</v>
      </c>
    </row>
    <row r="2506" spans="1:3">
      <c r="A2506" s="34">
        <f t="shared" si="71"/>
        <v>2008.6666666664769</v>
      </c>
      <c r="B2506">
        <f>KeelingKurve!B634</f>
        <v>383.41</v>
      </c>
      <c r="C2506">
        <f>KeelingKurve!C634</f>
        <v>386.31416666666661</v>
      </c>
    </row>
    <row r="2507" spans="1:3">
      <c r="A2507" s="34">
        <f t="shared" si="71"/>
        <v>2008.7499999998101</v>
      </c>
      <c r="B2507">
        <f>KeelingKurve!B635</f>
        <v>383.22</v>
      </c>
      <c r="C2507">
        <f>KeelingKurve!C635</f>
        <v>386.51666666666665</v>
      </c>
    </row>
    <row r="2508" spans="1:3">
      <c r="A2508" s="34">
        <f t="shared" si="71"/>
        <v>2008.8333333331434</v>
      </c>
      <c r="B2508">
        <f>KeelingKurve!B636</f>
        <v>384.41</v>
      </c>
      <c r="C2508">
        <f>KeelingKurve!C636</f>
        <v>386.64833333333331</v>
      </c>
    </row>
    <row r="2509" spans="1:3">
      <c r="A2509" s="34">
        <f t="shared" si="71"/>
        <v>2008.9166666664767</v>
      </c>
      <c r="B2509">
        <f>KeelingKurve!B637</f>
        <v>385.79</v>
      </c>
      <c r="C2509">
        <f>KeelingKurve!C637</f>
        <v>386.7908333333333</v>
      </c>
    </row>
    <row r="2510" spans="1:3">
      <c r="A2510" s="34">
        <f t="shared" si="71"/>
        <v>2008.9999999998099</v>
      </c>
      <c r="B2510">
        <f>KeelingKurve!B638</f>
        <v>387.17</v>
      </c>
      <c r="C2510">
        <f>KeelingKurve!C638</f>
        <v>386.92666666666668</v>
      </c>
    </row>
    <row r="2511" spans="1:3">
      <c r="A2511" s="34">
        <f t="shared" si="71"/>
        <v>2009.0833333331432</v>
      </c>
      <c r="B2511">
        <f>KeelingKurve!B639</f>
        <v>387.7</v>
      </c>
      <c r="C2511">
        <f>KeelingKurve!C639</f>
        <v>387.09083333333336</v>
      </c>
    </row>
    <row r="2512" spans="1:3">
      <c r="A2512" s="34">
        <f t="shared" si="71"/>
        <v>2009.1666666664764</v>
      </c>
      <c r="B2512">
        <f>KeelingKurve!B640</f>
        <v>389.04</v>
      </c>
      <c r="C2512">
        <f>KeelingKurve!C640</f>
        <v>387.21916666666669</v>
      </c>
    </row>
    <row r="2513" spans="1:3">
      <c r="A2513" s="34">
        <f t="shared" si="71"/>
        <v>2009.2499999998097</v>
      </c>
      <c r="B2513">
        <f>KeelingKurve!B641</f>
        <v>389.76</v>
      </c>
      <c r="C2513">
        <f>KeelingKurve!C641</f>
        <v>387.33750000000003</v>
      </c>
    </row>
    <row r="2514" spans="1:3">
      <c r="A2514" s="34">
        <f t="shared" si="71"/>
        <v>2009.3333333331429</v>
      </c>
      <c r="B2514">
        <f>KeelingKurve!B642</f>
        <v>390.36</v>
      </c>
      <c r="C2514">
        <f>KeelingKurve!C642</f>
        <v>387.48916666666673</v>
      </c>
    </row>
    <row r="2515" spans="1:3">
      <c r="A2515" s="34">
        <f t="shared" si="71"/>
        <v>2009.4166666664762</v>
      </c>
      <c r="B2515">
        <f>KeelingKurve!B643</f>
        <v>389.7</v>
      </c>
      <c r="C2515">
        <f>KeelingKurve!C643</f>
        <v>387.64249999999998</v>
      </c>
    </row>
    <row r="2516" spans="1:3">
      <c r="A2516" s="34">
        <f t="shared" si="71"/>
        <v>2009.4999999998095</v>
      </c>
      <c r="B2516">
        <f>KeelingKurve!B644</f>
        <v>388.24</v>
      </c>
      <c r="C2516">
        <f>KeelingKurve!C644</f>
        <v>387.78749999999997</v>
      </c>
    </row>
    <row r="2517" spans="1:3">
      <c r="A2517" s="34">
        <f t="shared" si="71"/>
        <v>2009.5833333331427</v>
      </c>
      <c r="B2517">
        <f>KeelingKurve!B645</f>
        <v>386.29</v>
      </c>
      <c r="C2517">
        <f>KeelingKurve!C645</f>
        <v>388.01333333333332</v>
      </c>
    </row>
    <row r="2518" spans="1:3">
      <c r="A2518" s="34">
        <f t="shared" si="71"/>
        <v>2009.666666666476</v>
      </c>
      <c r="B2518">
        <f>KeelingKurve!B646</f>
        <v>384.95</v>
      </c>
      <c r="C2518">
        <f>KeelingKurve!C646</f>
        <v>388.20749999999998</v>
      </c>
    </row>
    <row r="2519" spans="1:3">
      <c r="A2519" s="34">
        <f t="shared" ref="A2519:A2558" si="72">A2518+1/12</f>
        <v>2009.7499999998092</v>
      </c>
      <c r="B2519">
        <f>KeelingKurve!B647</f>
        <v>384.64</v>
      </c>
      <c r="C2519">
        <f>KeelingKurve!C647</f>
        <v>388.45</v>
      </c>
    </row>
    <row r="2520" spans="1:3">
      <c r="A2520" s="34">
        <f t="shared" si="72"/>
        <v>2009.8333333331425</v>
      </c>
      <c r="B2520">
        <f>KeelingKurve!B648</f>
        <v>386.23</v>
      </c>
      <c r="C2520">
        <f>KeelingKurve!C648</f>
        <v>388.6875</v>
      </c>
    </row>
    <row r="2521" spans="1:3">
      <c r="A2521" s="34">
        <f t="shared" si="72"/>
        <v>2009.9166666664757</v>
      </c>
      <c r="B2521">
        <f>KeelingKurve!B649</f>
        <v>387.63</v>
      </c>
      <c r="C2521">
        <f>KeelingKurve!C649</f>
        <v>388.9108333333333</v>
      </c>
    </row>
    <row r="2522" spans="1:3">
      <c r="A2522" s="34">
        <f t="shared" si="72"/>
        <v>2009.999999999809</v>
      </c>
      <c r="B2522">
        <f>KeelingKurve!B650</f>
        <v>388.91</v>
      </c>
      <c r="C2522">
        <f>KeelingKurve!C650</f>
        <v>389.09166666666664</v>
      </c>
    </row>
    <row r="2523" spans="1:3">
      <c r="A2523" s="34">
        <f t="shared" si="72"/>
        <v>2010.0833333331423</v>
      </c>
      <c r="B2523">
        <f>KeelingKurve!B651</f>
        <v>390.41</v>
      </c>
      <c r="C2523">
        <f>KeelingKurve!C651</f>
        <v>389.2791666666667</v>
      </c>
    </row>
    <row r="2524" spans="1:3">
      <c r="A2524" s="34">
        <f t="shared" si="72"/>
        <v>2010.1666666664755</v>
      </c>
      <c r="B2524">
        <f>KeelingKurve!B652</f>
        <v>391.37</v>
      </c>
      <c r="C2524">
        <f>KeelingKurve!C652</f>
        <v>389.45250000000004</v>
      </c>
    </row>
    <row r="2525" spans="1:3">
      <c r="A2525" s="34">
        <f t="shared" si="72"/>
        <v>2010.2499999998088</v>
      </c>
      <c r="B2525">
        <f>KeelingKurve!B653</f>
        <v>392.67</v>
      </c>
      <c r="C2525">
        <f>KeelingKurve!C653</f>
        <v>389.685</v>
      </c>
    </row>
    <row r="2526" spans="1:3">
      <c r="A2526" s="34">
        <f t="shared" si="72"/>
        <v>2010.333333333142</v>
      </c>
      <c r="B2526">
        <f>KeelingKurve!B654</f>
        <v>393.21</v>
      </c>
      <c r="C2526">
        <f>KeelingKurve!C654</f>
        <v>389.90500000000003</v>
      </c>
    </row>
    <row r="2527" spans="1:3">
      <c r="A2527" s="34">
        <f t="shared" si="72"/>
        <v>2010.4166666664753</v>
      </c>
      <c r="B2527">
        <f>KeelingKurve!B655</f>
        <v>392.38</v>
      </c>
      <c r="C2527">
        <f>KeelingKurve!C655</f>
        <v>390.10166666666669</v>
      </c>
    </row>
    <row r="2528" spans="1:3">
      <c r="A2528" s="34">
        <f t="shared" si="72"/>
        <v>2010.4999999998086</v>
      </c>
      <c r="B2528">
        <f>KeelingKurve!B656</f>
        <v>390.41</v>
      </c>
      <c r="C2528">
        <f>KeelingKurve!C656</f>
        <v>390.31749999999994</v>
      </c>
    </row>
    <row r="2529" spans="1:3">
      <c r="A2529" s="34">
        <f t="shared" si="72"/>
        <v>2010.5833333331418</v>
      </c>
      <c r="B2529">
        <f>KeelingKurve!B657</f>
        <v>388.54</v>
      </c>
      <c r="C2529">
        <f>KeelingKurve!C657</f>
        <v>390.45416666666671</v>
      </c>
    </row>
    <row r="2530" spans="1:3">
      <c r="A2530" s="34">
        <f t="shared" si="72"/>
        <v>2010.6666666664751</v>
      </c>
      <c r="B2530">
        <f>KeelingKurve!B658</f>
        <v>387.03</v>
      </c>
      <c r="C2530">
        <f>KeelingKurve!C658</f>
        <v>390.57333333333332</v>
      </c>
    </row>
    <row r="2531" spans="1:3">
      <c r="A2531" s="34">
        <f t="shared" si="72"/>
        <v>2010.7499999998083</v>
      </c>
      <c r="B2531">
        <f>KeelingKurve!B659</f>
        <v>387.43</v>
      </c>
      <c r="C2531">
        <f>KeelingKurve!C659</f>
        <v>390.63749999999999</v>
      </c>
    </row>
    <row r="2532" spans="1:3">
      <c r="A2532" s="34">
        <f t="shared" si="72"/>
        <v>2010.8333333331416</v>
      </c>
      <c r="B2532">
        <f>KeelingKurve!B660</f>
        <v>388.87</v>
      </c>
      <c r="C2532">
        <f>KeelingKurve!C660</f>
        <v>390.73749999999995</v>
      </c>
    </row>
    <row r="2533" spans="1:3">
      <c r="A2533" s="34">
        <f t="shared" si="72"/>
        <v>2010.9166666664748</v>
      </c>
      <c r="B2533">
        <f>KeelingKurve!B661</f>
        <v>389.99</v>
      </c>
      <c r="C2533">
        <f>KeelingKurve!C661</f>
        <v>390.8683333333334</v>
      </c>
    </row>
    <row r="2534" spans="1:3">
      <c r="A2534" s="34">
        <f t="shared" si="72"/>
        <v>2010.9999999998081</v>
      </c>
      <c r="B2534">
        <f>KeelingKurve!B662</f>
        <v>391.5</v>
      </c>
      <c r="C2534">
        <f>KeelingKurve!C662</f>
        <v>391.06083333333339</v>
      </c>
    </row>
    <row r="2535" spans="1:3">
      <c r="A2535" s="34">
        <f t="shared" si="72"/>
        <v>2011.0833333331414</v>
      </c>
      <c r="B2535">
        <f>KeelingKurve!B663</f>
        <v>392.05</v>
      </c>
      <c r="C2535">
        <f>KeelingKurve!C663</f>
        <v>391.21</v>
      </c>
    </row>
    <row r="2536" spans="1:3">
      <c r="A2536" s="34">
        <f t="shared" si="72"/>
        <v>2011.1666666664746</v>
      </c>
      <c r="B2536">
        <f>KeelingKurve!B664</f>
        <v>392.8</v>
      </c>
      <c r="C2536">
        <f>KeelingKurve!C664</f>
        <v>391.39749999999998</v>
      </c>
    </row>
    <row r="2537" spans="1:3">
      <c r="A2537" s="34">
        <f t="shared" si="72"/>
        <v>2011.2499999998079</v>
      </c>
      <c r="B2537">
        <f>KeelingKurve!B665</f>
        <v>393.44</v>
      </c>
      <c r="C2537">
        <f>KeelingKurve!C665</f>
        <v>391.54416666666657</v>
      </c>
    </row>
    <row r="2538" spans="1:3">
      <c r="A2538" s="34">
        <f t="shared" si="72"/>
        <v>2011.3333333331411</v>
      </c>
      <c r="B2538">
        <f>KeelingKurve!B666</f>
        <v>394.41</v>
      </c>
      <c r="C2538">
        <f>KeelingKurve!C666</f>
        <v>391.67833333333328</v>
      </c>
    </row>
    <row r="2539" spans="1:3">
      <c r="A2539" s="34">
        <f t="shared" si="72"/>
        <v>2011.4166666664744</v>
      </c>
      <c r="B2539">
        <f>KeelingKurve!B667</f>
        <v>393.95</v>
      </c>
      <c r="C2539">
        <f>KeelingKurve!C667</f>
        <v>391.85083333333336</v>
      </c>
    </row>
    <row r="2540" spans="1:3">
      <c r="A2540" s="34">
        <f t="shared" si="72"/>
        <v>2011.4999999998076</v>
      </c>
      <c r="B2540">
        <f>KeelingKurve!B668</f>
        <v>392.72</v>
      </c>
      <c r="C2540">
        <f>KeelingKurve!C668</f>
        <v>392.00166666666672</v>
      </c>
    </row>
    <row r="2541" spans="1:3">
      <c r="A2541" s="34">
        <f t="shared" si="72"/>
        <v>2011.5833333331409</v>
      </c>
      <c r="B2541">
        <f>KeelingKurve!B669</f>
        <v>390.33</v>
      </c>
      <c r="C2541">
        <f>KeelingKurve!C669</f>
        <v>392.16750000000002</v>
      </c>
    </row>
    <row r="2542" spans="1:3">
      <c r="A2542" s="34">
        <f t="shared" si="72"/>
        <v>2011.6666666664742</v>
      </c>
      <c r="B2542">
        <f>KeelingKurve!B670</f>
        <v>389.28</v>
      </c>
      <c r="C2542">
        <f>KeelingKurve!C670</f>
        <v>392.31666666666666</v>
      </c>
    </row>
    <row r="2543" spans="1:3">
      <c r="A2543" s="34">
        <f t="shared" si="72"/>
        <v>2011.7499999998074</v>
      </c>
      <c r="B2543">
        <f>KeelingKurve!B671</f>
        <v>389.19</v>
      </c>
      <c r="C2543">
        <f>KeelingKurve!C671</f>
        <v>392.56166666666667</v>
      </c>
    </row>
    <row r="2544" spans="1:3">
      <c r="A2544" s="34">
        <f t="shared" si="72"/>
        <v>2011.8333333331407</v>
      </c>
      <c r="B2544">
        <f>KeelingKurve!B672</f>
        <v>390.48</v>
      </c>
      <c r="C2544">
        <f>KeelingKurve!C672</f>
        <v>392.7716666666667</v>
      </c>
    </row>
    <row r="2545" spans="1:3">
      <c r="A2545" s="34">
        <f t="shared" si="72"/>
        <v>2011.9166666664739</v>
      </c>
      <c r="B2545">
        <f>KeelingKurve!B673</f>
        <v>392.06</v>
      </c>
      <c r="C2545">
        <f>KeelingKurve!C673</f>
        <v>392.935</v>
      </c>
    </row>
    <row r="2546" spans="1:3">
      <c r="A2546" s="34">
        <f t="shared" si="72"/>
        <v>2011.9999999998072</v>
      </c>
      <c r="B2546">
        <f>KeelingKurve!B674</f>
        <v>393.31</v>
      </c>
      <c r="C2546">
        <f>KeelingKurve!C674</f>
        <v>393.08833333333337</v>
      </c>
    </row>
    <row r="2547" spans="1:3">
      <c r="A2547" s="34">
        <f t="shared" si="72"/>
        <v>2012.0833333331404</v>
      </c>
      <c r="B2547">
        <f>KeelingKurve!B675</f>
        <v>394.04</v>
      </c>
      <c r="C2547">
        <f>KeelingKurve!C675</f>
        <v>393.2766666666667</v>
      </c>
    </row>
    <row r="2548" spans="1:3">
      <c r="A2548" s="34">
        <f t="shared" si="72"/>
        <v>2012.1666666664737</v>
      </c>
      <c r="B2548">
        <f>KeelingKurve!B676</f>
        <v>394.59</v>
      </c>
      <c r="C2548">
        <f>KeelingKurve!C676</f>
        <v>393.44666666666666</v>
      </c>
    </row>
    <row r="2549" spans="1:3">
      <c r="A2549" s="34">
        <f t="shared" si="72"/>
        <v>2012.249999999807</v>
      </c>
      <c r="B2549">
        <f>KeelingKurve!B677</f>
        <v>396.38</v>
      </c>
      <c r="C2549">
        <f>KeelingKurve!C677</f>
        <v>393.61999999999989</v>
      </c>
    </row>
    <row r="2550" spans="1:3">
      <c r="A2550" s="34">
        <f t="shared" si="72"/>
        <v>2012.3333333331402</v>
      </c>
      <c r="B2550">
        <f>KeelingKurve!B678</f>
        <v>396.93</v>
      </c>
      <c r="C2550">
        <f>KeelingKurve!C678</f>
        <v>393.84666666666664</v>
      </c>
    </row>
    <row r="2551" spans="1:3">
      <c r="A2551" s="34">
        <f t="shared" si="72"/>
        <v>2012.4166666664735</v>
      </c>
      <c r="B2551">
        <f>KeelingKurve!B679</f>
        <v>395.91</v>
      </c>
      <c r="C2551">
        <f>KeelingKurve!C679</f>
        <v>394.05583333333334</v>
      </c>
    </row>
    <row r="2552" spans="1:3">
      <c r="A2552" s="34">
        <f t="shared" si="72"/>
        <v>2012.4999999998067</v>
      </c>
      <c r="B2552">
        <f>KeelingKurve!B680</f>
        <v>394.56</v>
      </c>
      <c r="C2552">
        <f>KeelingKurve!C680</f>
        <v>394.26166666666671</v>
      </c>
    </row>
    <row r="2553" spans="1:3">
      <c r="A2553" s="34">
        <f t="shared" si="72"/>
        <v>2012.58333333314</v>
      </c>
      <c r="B2553">
        <f>KeelingKurve!B681</f>
        <v>392.59</v>
      </c>
      <c r="C2553">
        <f>KeelingKurve!C681</f>
        <v>394.51083333333332</v>
      </c>
    </row>
    <row r="2554" spans="1:3">
      <c r="A2554" s="34">
        <f t="shared" si="72"/>
        <v>2012.6666666664732</v>
      </c>
      <c r="B2554">
        <f>KeelingKurve!B682</f>
        <v>391.32</v>
      </c>
      <c r="C2554">
        <f>KeelingKurve!C682</f>
        <v>394.76666666666665</v>
      </c>
    </row>
    <row r="2555" spans="1:3">
      <c r="A2555" s="34">
        <f t="shared" si="72"/>
        <v>2012.7499999998065</v>
      </c>
      <c r="B2555">
        <f>KeelingKurve!B683</f>
        <v>391.27</v>
      </c>
      <c r="C2555">
        <f>KeelingKurve!C683</f>
        <v>394.95499999999998</v>
      </c>
    </row>
    <row r="2556" spans="1:3">
      <c r="A2556" s="34">
        <f t="shared" si="72"/>
        <v>2012.8333333331398</v>
      </c>
      <c r="B2556">
        <f>KeelingKurve!B684</f>
        <v>393.2</v>
      </c>
      <c r="C2556">
        <f>KeelingKurve!C684</f>
        <v>395.21249999999992</v>
      </c>
    </row>
    <row r="2557" spans="1:3">
      <c r="A2557" s="34">
        <f t="shared" si="72"/>
        <v>2012.916666666473</v>
      </c>
      <c r="B2557">
        <f>KeelingKurve!B685</f>
        <v>394.57</v>
      </c>
      <c r="C2557">
        <f>KeelingKurve!C685</f>
        <v>395.45416666666665</v>
      </c>
    </row>
    <row r="2558" spans="1:3">
      <c r="A2558" s="34">
        <f t="shared" si="72"/>
        <v>2012.9999999998063</v>
      </c>
      <c r="B2558">
        <f>KeelingKurve!B686</f>
        <v>395.78</v>
      </c>
      <c r="C2558">
        <f>KeelingKurve!C686</f>
        <v>395.7</v>
      </c>
    </row>
    <row r="2559" spans="1:3">
      <c r="A2559" s="34">
        <f>A2558+1/12</f>
        <v>2013.0833333331395</v>
      </c>
      <c r="B2559">
        <f>KeelingKurve!B687</f>
        <v>397.03</v>
      </c>
      <c r="C2559">
        <f>KeelingKurve!C687</f>
        <v>395.93333333333334</v>
      </c>
    </row>
    <row r="2560" spans="1:3">
      <c r="A2560" s="34">
        <f t="shared" ref="A2560:A2623" si="73">A2559+1/12</f>
        <v>2013.1666666664728</v>
      </c>
      <c r="B2560">
        <f>KeelingKurve!B688</f>
        <v>397.66</v>
      </c>
      <c r="C2560">
        <f>KeelingKurve!C688</f>
        <v>396.13333333333338</v>
      </c>
    </row>
    <row r="2561" spans="1:3">
      <c r="A2561" s="34">
        <f t="shared" si="73"/>
        <v>2013.2499999998061</v>
      </c>
      <c r="B2561">
        <f>KeelingKurve!B689</f>
        <v>398.64</v>
      </c>
      <c r="C2561">
        <f>KeelingKurve!C689</f>
        <v>396.35249999999996</v>
      </c>
    </row>
    <row r="2562" spans="1:3">
      <c r="A2562" s="34">
        <f t="shared" si="73"/>
        <v>2013.3333333331393</v>
      </c>
      <c r="B2562">
        <f>KeelingKurve!B690</f>
        <v>400.02</v>
      </c>
      <c r="C2562">
        <f>KeelingKurve!C690</f>
        <v>396.53249999999986</v>
      </c>
    </row>
    <row r="2563" spans="1:3">
      <c r="A2563" s="34">
        <f t="shared" si="73"/>
        <v>2013.4166666664726</v>
      </c>
      <c r="B2563">
        <f>KeelingKurve!B691</f>
        <v>398.81</v>
      </c>
      <c r="C2563">
        <f>KeelingKurve!C691</f>
        <v>396.73749999999995</v>
      </c>
    </row>
    <row r="2564" spans="1:3">
      <c r="A2564" s="34">
        <f t="shared" si="73"/>
        <v>2013.4999999998058</v>
      </c>
      <c r="B2564">
        <f>KeelingKurve!B692</f>
        <v>397.51</v>
      </c>
      <c r="C2564">
        <f>KeelingKurve!C692</f>
        <v>396.92583333333329</v>
      </c>
    </row>
    <row r="2565" spans="1:3">
      <c r="A2565" s="34">
        <f t="shared" si="73"/>
        <v>2013.5833333331391</v>
      </c>
      <c r="B2565">
        <f>KeelingKurve!B693</f>
        <v>395.39</v>
      </c>
      <c r="C2565">
        <f>KeelingKurve!C693</f>
        <v>397.03</v>
      </c>
    </row>
    <row r="2566" spans="1:3">
      <c r="A2566" s="34">
        <f t="shared" si="73"/>
        <v>2013.6666666664723</v>
      </c>
      <c r="B2566">
        <f>KeelingKurve!B694</f>
        <v>393.72</v>
      </c>
      <c r="C2566">
        <f>KeelingKurve!C694</f>
        <v>397.21749999999997</v>
      </c>
    </row>
    <row r="2567" spans="1:3">
      <c r="A2567" s="34">
        <f t="shared" si="73"/>
        <v>2013.7499999998056</v>
      </c>
      <c r="B2567">
        <f>KeelingKurve!B695</f>
        <v>393.9</v>
      </c>
      <c r="C2567">
        <f>KeelingKurve!C695</f>
        <v>397.45666666666665</v>
      </c>
    </row>
    <row r="2568" spans="1:3">
      <c r="A2568" s="34">
        <f t="shared" si="73"/>
        <v>2013.8333333331389</v>
      </c>
      <c r="B2568">
        <f>KeelingKurve!B696</f>
        <v>395.36</v>
      </c>
      <c r="C2568">
        <f>KeelingKurve!C696</f>
        <v>397.61916666666667</v>
      </c>
    </row>
    <row r="2569" spans="1:3">
      <c r="A2569" s="34">
        <f t="shared" si="73"/>
        <v>2013.9166666664721</v>
      </c>
      <c r="B2569">
        <f>KeelingKurve!B697</f>
        <v>397.03</v>
      </c>
      <c r="C2569">
        <f>KeelingKurve!C697</f>
        <v>397.83750000000003</v>
      </c>
    </row>
    <row r="2570" spans="1:3">
      <c r="A2570" s="34">
        <f t="shared" si="73"/>
        <v>2013.9999999998054</v>
      </c>
      <c r="B2570">
        <f>KeelingKurve!B698</f>
        <v>398.04</v>
      </c>
      <c r="C2570">
        <f>KeelingKurve!C698</f>
        <v>397.98333333333341</v>
      </c>
    </row>
    <row r="2571" spans="1:3">
      <c r="A2571" s="34">
        <f t="shared" si="73"/>
        <v>2014.0833333331386</v>
      </c>
      <c r="B2571">
        <f>KeelingKurve!B699</f>
        <v>398.28</v>
      </c>
      <c r="C2571">
        <f>KeelingKurve!C699</f>
        <v>398.13416666666666</v>
      </c>
    </row>
    <row r="2572" spans="1:3">
      <c r="A2572" s="34">
        <f t="shared" si="73"/>
        <v>2014.1666666664719</v>
      </c>
      <c r="B2572">
        <f>KeelingKurve!B700</f>
        <v>399.91</v>
      </c>
      <c r="C2572">
        <f>KeelingKurve!C700</f>
        <v>398.2858333333333</v>
      </c>
    </row>
    <row r="2573" spans="1:3">
      <c r="A2573" s="34">
        <f t="shared" si="73"/>
        <v>2014.2499999998051</v>
      </c>
      <c r="B2573">
        <f>KeelingKurve!B701</f>
        <v>401.51</v>
      </c>
      <c r="C2573">
        <f>KeelingKurve!C701</f>
        <v>398.4733333333333</v>
      </c>
    </row>
    <row r="2574" spans="1:3">
      <c r="A2574" s="34">
        <f t="shared" si="73"/>
        <v>2014.3333333331384</v>
      </c>
      <c r="B2574">
        <f>KeelingKurve!B702</f>
        <v>401.97</v>
      </c>
      <c r="C2574">
        <f>KeelingKurve!C702</f>
        <v>398.6433333333332</v>
      </c>
    </row>
    <row r="2575" spans="1:3">
      <c r="A2575" s="34">
        <f t="shared" si="73"/>
        <v>2014.4166666664717</v>
      </c>
      <c r="B2575">
        <f>KeelingKurve!B703</f>
        <v>401.43</v>
      </c>
      <c r="C2575">
        <f>KeelingKurve!C703</f>
        <v>398.81416666666661</v>
      </c>
    </row>
    <row r="2576" spans="1:3">
      <c r="A2576" s="34">
        <f t="shared" si="73"/>
        <v>2014.4999999998049</v>
      </c>
      <c r="B2576">
        <f>KeelingKurve!B704</f>
        <v>399.26</v>
      </c>
      <c r="C2576">
        <f>KeelingKurve!C704</f>
        <v>398.99250000000006</v>
      </c>
    </row>
    <row r="2577" spans="1:3">
      <c r="A2577" s="34">
        <f t="shared" si="73"/>
        <v>2014.5833333331382</v>
      </c>
      <c r="B2577">
        <f>KeelingKurve!B705</f>
        <v>397.2</v>
      </c>
      <c r="C2577">
        <f>KeelingKurve!C705</f>
        <v>399.18166666666667</v>
      </c>
    </row>
    <row r="2578" spans="1:3">
      <c r="A2578" s="34">
        <f t="shared" si="73"/>
        <v>2014.6666666664714</v>
      </c>
      <c r="B2578">
        <f>KeelingKurve!B706</f>
        <v>395.54</v>
      </c>
      <c r="C2578">
        <f>KeelingKurve!C706</f>
        <v>399.33333333333331</v>
      </c>
    </row>
    <row r="2579" spans="1:3">
      <c r="A2579" s="34">
        <f t="shared" si="73"/>
        <v>2014.7499999998047</v>
      </c>
      <c r="B2579">
        <f>KeelingKurve!B707</f>
        <v>396.15</v>
      </c>
      <c r="C2579">
        <f>KeelingKurve!C707</f>
        <v>399.48916666666668</v>
      </c>
    </row>
    <row r="2580" spans="1:3">
      <c r="A2580" s="34">
        <f t="shared" si="73"/>
        <v>2014.8333333331379</v>
      </c>
      <c r="B2580">
        <f>KeelingKurve!B708</f>
        <v>397.4</v>
      </c>
      <c r="C2580">
        <f>KeelingKurve!C708</f>
        <v>399.67166666666662</v>
      </c>
    </row>
    <row r="2581" spans="1:3">
      <c r="A2581" s="34">
        <f t="shared" si="73"/>
        <v>2014.9166666664712</v>
      </c>
      <c r="B2581">
        <f>KeelingKurve!B709</f>
        <v>399.08</v>
      </c>
      <c r="C2581">
        <f>KeelingKurve!C709</f>
        <v>399.8</v>
      </c>
    </row>
    <row r="2582" spans="1:3">
      <c r="A2582" s="34">
        <f t="shared" si="73"/>
        <v>2014.9999999998045</v>
      </c>
      <c r="B2582">
        <f>KeelingKurve!B710</f>
        <v>400.18</v>
      </c>
      <c r="C2582">
        <f>KeelingKurve!C710</f>
        <v>399.98333333333335</v>
      </c>
    </row>
    <row r="2583" spans="1:3">
      <c r="A2583" s="34">
        <f t="shared" si="73"/>
        <v>2015.0833333331377</v>
      </c>
      <c r="B2583">
        <f>KeelingKurve!B711</f>
        <v>400.55</v>
      </c>
      <c r="C2583">
        <f>KeelingKurve!C711</f>
        <v>400.14166666666671</v>
      </c>
    </row>
    <row r="2584" spans="1:3">
      <c r="A2584" s="34">
        <f t="shared" si="73"/>
        <v>2015.166666666471</v>
      </c>
      <c r="B2584">
        <f>KeelingKurve!B712</f>
        <v>401.73</v>
      </c>
      <c r="C2584">
        <f>KeelingKurve!C712</f>
        <v>400.33250000000004</v>
      </c>
    </row>
    <row r="2585" spans="1:3">
      <c r="A2585" s="34">
        <f t="shared" si="73"/>
        <v>2015.2499999998042</v>
      </c>
      <c r="B2585">
        <f>KeelingKurve!B713</f>
        <v>403.38</v>
      </c>
      <c r="C2585">
        <f>KeelingKurve!C713</f>
        <v>400.52749999999997</v>
      </c>
    </row>
    <row r="2586" spans="1:3">
      <c r="A2586" s="34">
        <f t="shared" si="73"/>
        <v>2015.3333333331375</v>
      </c>
      <c r="B2586">
        <f>KeelingKurve!B714</f>
        <v>404.16</v>
      </c>
      <c r="C2586">
        <f>KeelingKurve!C714</f>
        <v>400.77250000000004</v>
      </c>
    </row>
    <row r="2587" spans="1:3">
      <c r="A2587" s="34">
        <f t="shared" si="73"/>
        <v>2015.4166666664707</v>
      </c>
      <c r="B2587">
        <f>KeelingKurve!B715</f>
        <v>402.97</v>
      </c>
      <c r="C2587">
        <f>KeelingKurve!C715</f>
        <v>401.02083333333343</v>
      </c>
    </row>
    <row r="2588" spans="1:3">
      <c r="A2588" s="34">
        <f t="shared" si="73"/>
        <v>2015.499999999804</v>
      </c>
      <c r="B2588">
        <f>KeelingKurve!B716</f>
        <v>401.46</v>
      </c>
      <c r="C2588">
        <f>KeelingKurve!C716</f>
        <v>401.22833333333341</v>
      </c>
    </row>
    <row r="2589" spans="1:3">
      <c r="A2589" s="34">
        <f t="shared" si="73"/>
        <v>2015.5833333331373</v>
      </c>
      <c r="B2589">
        <f>KeelingKurve!B717</f>
        <v>399.1</v>
      </c>
      <c r="C2589">
        <f>KeelingKurve!C717</f>
        <v>401.5358333333333</v>
      </c>
    </row>
    <row r="2590" spans="1:3">
      <c r="A2590" s="34">
        <f t="shared" si="73"/>
        <v>2015.6666666664705</v>
      </c>
      <c r="B2590">
        <f>KeelingKurve!B718</f>
        <v>397.83</v>
      </c>
      <c r="C2590">
        <f>KeelingKurve!C718</f>
        <v>401.81333333333345</v>
      </c>
    </row>
    <row r="2591" spans="1:3">
      <c r="A2591" s="34">
        <f t="shared" si="73"/>
        <v>2015.7499999998038</v>
      </c>
      <c r="B2591">
        <f>KeelingKurve!B719</f>
        <v>398.49</v>
      </c>
      <c r="C2591">
        <f>KeelingKurve!C719</f>
        <v>402.16666666666674</v>
      </c>
    </row>
    <row r="2592" spans="1:3">
      <c r="A2592" s="34">
        <f t="shared" si="73"/>
        <v>2015.833333333137</v>
      </c>
      <c r="B2592">
        <f>KeelingKurve!B720</f>
        <v>400.34</v>
      </c>
      <c r="C2592">
        <f>KeelingKurve!C720</f>
        <v>402.4783333333333</v>
      </c>
    </row>
    <row r="2593" spans="1:3">
      <c r="A2593" s="34">
        <f t="shared" si="73"/>
        <v>2015.9166666664703</v>
      </c>
      <c r="B2593">
        <f>KeelingKurve!B721</f>
        <v>402.06</v>
      </c>
      <c r="C2593">
        <f>KeelingKurve!C721</f>
        <v>402.815</v>
      </c>
    </row>
    <row r="2594" spans="1:3">
      <c r="A2594" s="34">
        <f t="shared" si="73"/>
        <v>2015.9999999998035</v>
      </c>
      <c r="B2594">
        <f>KeelingKurve!B722</f>
        <v>402.67</v>
      </c>
      <c r="C2594">
        <f>KeelingKurve!C722</f>
        <v>403.07499999999999</v>
      </c>
    </row>
    <row r="2595" spans="1:3">
      <c r="A2595" s="34">
        <f t="shared" si="73"/>
        <v>2016.0833333331368</v>
      </c>
      <c r="B2595">
        <f>KeelingKurve!B723</f>
        <v>404.24</v>
      </c>
      <c r="C2595">
        <f>KeelingKurve!C723</f>
        <v>403.35416666666669</v>
      </c>
    </row>
    <row r="2596" spans="1:3">
      <c r="A2596" s="34">
        <f t="shared" si="73"/>
        <v>2016.1666666664701</v>
      </c>
      <c r="B2596">
        <f>KeelingKurve!B724</f>
        <v>405.06</v>
      </c>
      <c r="C2596">
        <f>KeelingKurve!C724</f>
        <v>403.63749999999999</v>
      </c>
    </row>
    <row r="2597" spans="1:3">
      <c r="A2597" s="34">
        <f t="shared" si="73"/>
        <v>2016.2499999998033</v>
      </c>
      <c r="B2597">
        <f>KeelingKurve!B725</f>
        <v>407.62</v>
      </c>
      <c r="C2597">
        <f>KeelingKurve!C725</f>
        <v>403.91416666666669</v>
      </c>
    </row>
    <row r="2598" spans="1:3">
      <c r="A2598" s="34">
        <f t="shared" si="73"/>
        <v>2016.3333333331366</v>
      </c>
      <c r="B2598">
        <f>KeelingKurve!B726</f>
        <v>407.9</v>
      </c>
      <c r="C2598">
        <f>KeelingKurve!C726</f>
        <v>404.19583333333338</v>
      </c>
    </row>
    <row r="2599" spans="1:3">
      <c r="A2599" s="34">
        <f t="shared" si="73"/>
        <v>2016.4166666664698</v>
      </c>
      <c r="B2599">
        <f>KeelingKurve!B727</f>
        <v>407.01</v>
      </c>
      <c r="C2599">
        <f>KeelingKurve!C727</f>
        <v>404.41083333333336</v>
      </c>
    </row>
    <row r="2600" spans="1:3">
      <c r="A2600" s="34">
        <f t="shared" si="73"/>
        <v>2016.4999999998031</v>
      </c>
      <c r="B2600">
        <f>KeelingKurve!B728</f>
        <v>404.58</v>
      </c>
      <c r="C2600">
        <f>KeelingKurve!C728</f>
        <v>404.71916666666669</v>
      </c>
    </row>
    <row r="2601" spans="1:3">
      <c r="A2601" s="34">
        <f t="shared" si="73"/>
        <v>2016.5833333331364</v>
      </c>
      <c r="B2601">
        <f>KeelingKurve!B729</f>
        <v>402.45</v>
      </c>
      <c r="C2601">
        <f>KeelingKurve!C729</f>
        <v>404.92083333333335</v>
      </c>
    </row>
    <row r="2602" spans="1:3">
      <c r="A2602" s="34">
        <f t="shared" si="73"/>
        <v>2016.6666666664696</v>
      </c>
      <c r="B2602">
        <f>KeelingKurve!B730</f>
        <v>401.23</v>
      </c>
      <c r="C2602">
        <f>KeelingKurve!C730</f>
        <v>405.12833333333333</v>
      </c>
    </row>
    <row r="2603" spans="1:3">
      <c r="A2603" s="34">
        <f t="shared" si="73"/>
        <v>2016.7499999998029</v>
      </c>
      <c r="B2603">
        <f>KeelingKurve!B731</f>
        <v>401.81</v>
      </c>
      <c r="C2603">
        <f>KeelingKurve!C731</f>
        <v>405.26249999999999</v>
      </c>
    </row>
    <row r="2604" spans="1:3">
      <c r="A2604" s="34">
        <f t="shared" si="73"/>
        <v>2016.8333333331361</v>
      </c>
      <c r="B2604">
        <f>KeelingKurve!B732</f>
        <v>403.72</v>
      </c>
      <c r="C2604">
        <f>KeelingKurve!C732</f>
        <v>405.43083333333334</v>
      </c>
    </row>
    <row r="2605" spans="1:3">
      <c r="A2605" s="34">
        <f t="shared" si="73"/>
        <v>2016.9166666664694</v>
      </c>
      <c r="B2605">
        <f>KeelingKurve!B733</f>
        <v>404.64</v>
      </c>
      <c r="C2605">
        <f>KeelingKurve!C733</f>
        <v>405.60416666666669</v>
      </c>
    </row>
    <row r="2606" spans="1:3">
      <c r="A2606" s="34">
        <f t="shared" si="73"/>
        <v>2016.9999999998026</v>
      </c>
      <c r="B2606">
        <f>KeelingKurve!B734</f>
        <v>406.37</v>
      </c>
      <c r="C2606">
        <f>KeelingKurve!C734</f>
        <v>405.8341666666667</v>
      </c>
    </row>
    <row r="2607" spans="1:3">
      <c r="A2607" s="34">
        <f t="shared" si="73"/>
        <v>2017.0833333331359</v>
      </c>
      <c r="B2607">
        <f>KeelingKurve!B735</f>
        <v>406.66</v>
      </c>
      <c r="C2607">
        <f>KeelingKurve!C735</f>
        <v>406.07166666666672</v>
      </c>
    </row>
    <row r="2608" spans="1:3">
      <c r="A2608" s="34">
        <f t="shared" si="73"/>
        <v>2017.1666666664692</v>
      </c>
      <c r="B2608">
        <f>KeelingKurve!B736</f>
        <v>407.55</v>
      </c>
      <c r="C2608">
        <f>KeelingKurve!C736</f>
        <v>406.26583333333338</v>
      </c>
    </row>
    <row r="2609" spans="1:3">
      <c r="A2609" s="34">
        <f t="shared" si="73"/>
        <v>2017.2499999998024</v>
      </c>
      <c r="B2609">
        <f>KeelingKurve!B737</f>
        <v>409.23</v>
      </c>
      <c r="C2609">
        <f>KeelingKurve!C737</f>
        <v>406.43416666666673</v>
      </c>
    </row>
    <row r="2610" spans="1:3">
      <c r="A2610" s="34">
        <f t="shared" si="73"/>
        <v>2017.3333333331357</v>
      </c>
      <c r="B2610">
        <f>KeelingKurve!B738</f>
        <v>409.92</v>
      </c>
      <c r="C2610">
        <f>KeelingKurve!C738</f>
        <v>406.57000000000011</v>
      </c>
    </row>
    <row r="2611" spans="1:3">
      <c r="A2611" s="34">
        <f t="shared" si="73"/>
        <v>2017.4166666664689</v>
      </c>
      <c r="B2611">
        <f>KeelingKurve!B739</f>
        <v>409.09</v>
      </c>
      <c r="C2611">
        <f>KeelingKurve!C739</f>
        <v>406.76666666666671</v>
      </c>
    </row>
    <row r="2612" spans="1:3">
      <c r="A2612" s="34">
        <f t="shared" si="73"/>
        <v>2017.4999999998022</v>
      </c>
      <c r="B2612">
        <f>KeelingKurve!B740</f>
        <v>407.34</v>
      </c>
      <c r="C2612">
        <f>KeelingKurve!C740</f>
        <v>406.91499999999996</v>
      </c>
    </row>
    <row r="2613" spans="1:3">
      <c r="A2613" s="34">
        <f t="shared" si="73"/>
        <v>2017.5833333331354</v>
      </c>
      <c r="B2613">
        <f>KeelingKurve!B741</f>
        <v>405.3</v>
      </c>
      <c r="C2613">
        <f>KeelingKurve!C741</f>
        <v>407.07</v>
      </c>
    </row>
    <row r="2614" spans="1:3">
      <c r="A2614" s="34">
        <f t="shared" si="73"/>
        <v>2017.6666666664687</v>
      </c>
      <c r="B2614">
        <f>KeelingKurve!B742</f>
        <v>403.56</v>
      </c>
      <c r="C2614">
        <f>KeelingKurve!C742</f>
        <v>407.23916666666668</v>
      </c>
    </row>
    <row r="2615" spans="1:3">
      <c r="A2615" s="34">
        <f t="shared" si="73"/>
        <v>2017.749999999802</v>
      </c>
      <c r="B2615">
        <f>KeelingKurve!B743</f>
        <v>403.83</v>
      </c>
      <c r="C2615">
        <f>KeelingKurve!C743</f>
        <v>407.34</v>
      </c>
    </row>
    <row r="2616" spans="1:3">
      <c r="A2616" s="34">
        <f t="shared" si="73"/>
        <v>2017.8333333331352</v>
      </c>
      <c r="B2616">
        <f>KeelingKurve!B744</f>
        <v>405.35</v>
      </c>
      <c r="C2616">
        <f>KeelingKurve!C744</f>
        <v>407.46666666666664</v>
      </c>
    </row>
    <row r="2617" spans="1:3">
      <c r="A2617" s="34">
        <f t="shared" si="73"/>
        <v>2017.9166666664685</v>
      </c>
      <c r="B2617">
        <f>KeelingKurve!B745</f>
        <v>407</v>
      </c>
      <c r="C2617">
        <f>KeelingKurve!C745</f>
        <v>407.62583333333333</v>
      </c>
    </row>
    <row r="2618" spans="1:3">
      <c r="A2618" s="34">
        <f t="shared" si="73"/>
        <v>2017.9999999998017</v>
      </c>
      <c r="B2618">
        <f>KeelingKurve!B746</f>
        <v>408.15</v>
      </c>
      <c r="C2618">
        <f>KeelingKurve!C746</f>
        <v>407.75916666666666</v>
      </c>
    </row>
    <row r="2619" spans="1:3">
      <c r="A2619" s="34">
        <f t="shared" si="73"/>
        <v>2018.083333333135</v>
      </c>
      <c r="B2619">
        <f>KeelingKurve!B747</f>
        <v>408.52</v>
      </c>
      <c r="C2619">
        <f>KeelingKurve!C747</f>
        <v>407.91499999999996</v>
      </c>
    </row>
    <row r="2620" spans="1:3">
      <c r="A2620" s="34">
        <f t="shared" si="73"/>
        <v>2018.1666666664682</v>
      </c>
      <c r="B2620">
        <f>KeelingKurve!B748</f>
        <v>409.58</v>
      </c>
      <c r="C2620">
        <f>KeelingKurve!C748</f>
        <v>408.09416666666669</v>
      </c>
    </row>
    <row r="2621" spans="1:3">
      <c r="A2621" s="34">
        <f t="shared" si="73"/>
        <v>2018.2499999998015</v>
      </c>
      <c r="B2621">
        <f>KeelingKurve!B749</f>
        <v>410.44</v>
      </c>
      <c r="C2621">
        <f>KeelingKurve!C749</f>
        <v>408.29</v>
      </c>
    </row>
    <row r="2622" spans="1:3">
      <c r="A2622" s="34">
        <f t="shared" si="73"/>
        <v>2018.3333333331348</v>
      </c>
      <c r="B2622">
        <f>KeelingKurve!B750</f>
        <v>411.44</v>
      </c>
      <c r="C2622">
        <f>KeelingKurve!C750</f>
        <v>408.5291666666667</v>
      </c>
    </row>
    <row r="2623" spans="1:3">
      <c r="A2623" s="34">
        <f t="shared" si="73"/>
        <v>2018.416666666468</v>
      </c>
      <c r="B2623">
        <f>KeelingKurve!B751</f>
        <v>411</v>
      </c>
      <c r="C2623">
        <f>KeelingKurve!C751</f>
        <v>408.71833333333342</v>
      </c>
    </row>
    <row r="2624" spans="1:3">
      <c r="A2624" s="34">
        <f t="shared" ref="A2624:A2655" si="74">A2623+1/12</f>
        <v>2018.4999999998013</v>
      </c>
      <c r="B2624">
        <f>KeelingKurve!B752</f>
        <v>408.94</v>
      </c>
      <c r="C2624">
        <f>KeelingKurve!C752</f>
        <v>408.95833333333326</v>
      </c>
    </row>
    <row r="2625" spans="1:3">
      <c r="A2625" s="34">
        <f t="shared" si="74"/>
        <v>2018.5833333331345</v>
      </c>
      <c r="B2625">
        <f>KeelingKurve!B753</f>
        <v>407.17</v>
      </c>
      <c r="C2625">
        <f>KeelingKurve!C753</f>
        <v>409.24500000000006</v>
      </c>
    </row>
    <row r="2626" spans="1:3">
      <c r="A2626" s="34">
        <f t="shared" si="74"/>
        <v>2018.6666666664678</v>
      </c>
      <c r="B2626">
        <f>KeelingKurve!B754</f>
        <v>405.71</v>
      </c>
      <c r="C2626">
        <f>KeelingKurve!C754</f>
        <v>409.46166666666676</v>
      </c>
    </row>
    <row r="2627" spans="1:3">
      <c r="A2627" s="34">
        <f t="shared" si="74"/>
        <v>2018.749999999801</v>
      </c>
      <c r="B2627">
        <f>KeelingKurve!B755</f>
        <v>406.18</v>
      </c>
      <c r="C2627">
        <f>KeelingKurve!C755</f>
        <v>409.72583333333336</v>
      </c>
    </row>
    <row r="2628" spans="1:3">
      <c r="A2628" s="34">
        <f t="shared" si="74"/>
        <v>2018.8333333331343</v>
      </c>
      <c r="B2628">
        <f>KeelingKurve!B756</f>
        <v>408.22</v>
      </c>
      <c r="C2628">
        <f>KeelingKurve!C756</f>
        <v>410.01416666666665</v>
      </c>
    </row>
    <row r="2629" spans="1:3">
      <c r="A2629" s="34">
        <f t="shared" si="74"/>
        <v>2018.9166666664676</v>
      </c>
      <c r="B2629">
        <f>KeelingKurve!B757</f>
        <v>409.27</v>
      </c>
      <c r="C2629">
        <f>KeelingKurve!C757</f>
        <v>410.27666666666659</v>
      </c>
    </row>
    <row r="2630" spans="1:3">
      <c r="A2630" s="34">
        <f t="shared" si="74"/>
        <v>2018.9999999998008</v>
      </c>
      <c r="B2630">
        <f>KeelingKurve!B758</f>
        <v>411.03</v>
      </c>
      <c r="C2630">
        <f>KeelingKurve!C758</f>
        <v>410.52833333333325</v>
      </c>
    </row>
    <row r="2631" spans="1:3">
      <c r="A2631" s="34">
        <f t="shared" si="74"/>
        <v>2019.0833333331341</v>
      </c>
      <c r="B2631">
        <f>KeelingKurve!B759</f>
        <v>411.96</v>
      </c>
      <c r="C2631">
        <f>KeelingKurve!C759</f>
        <v>410.77833333333336</v>
      </c>
    </row>
    <row r="2632" spans="1:3">
      <c r="A2632" s="34">
        <f t="shared" si="74"/>
        <v>2019.1666666664673</v>
      </c>
      <c r="B2632">
        <f>KeelingKurve!B760</f>
        <v>412.18</v>
      </c>
      <c r="C2632">
        <f>KeelingKurve!C760</f>
        <v>411.03250000000003</v>
      </c>
    </row>
    <row r="2633" spans="1:3">
      <c r="A2633" s="34">
        <f t="shared" si="74"/>
        <v>2019.2499999998006</v>
      </c>
      <c r="B2633">
        <f>KeelingKurve!B761</f>
        <v>413.61</v>
      </c>
      <c r="C2633">
        <f>KeelingKurve!C761</f>
        <v>411.24583333333334</v>
      </c>
    </row>
    <row r="2634" spans="1:3">
      <c r="A2634" s="34">
        <f t="shared" si="74"/>
        <v>2019.3333333331339</v>
      </c>
      <c r="B2634">
        <f>KeelingKurve!B762</f>
        <v>414.9</v>
      </c>
      <c r="C2634">
        <f>KeelingKurve!C762</f>
        <v>411.43333333333339</v>
      </c>
    </row>
    <row r="2635" spans="1:3">
      <c r="A2635" s="34">
        <f t="shared" si="74"/>
        <v>2019.4166666664671</v>
      </c>
      <c r="B2635">
        <f>KeelingKurve!B763</f>
        <v>414.15</v>
      </c>
      <c r="C2635">
        <f>KeelingKurve!C763</f>
        <v>411.65833333333336</v>
      </c>
    </row>
    <row r="2636" spans="1:3">
      <c r="A2636" s="34">
        <f t="shared" si="74"/>
        <v>2019.4999999998004</v>
      </c>
      <c r="B2636">
        <f>KeelingKurve!B764</f>
        <v>411.96</v>
      </c>
      <c r="C2636">
        <f>KeelingKurve!C764</f>
        <v>411.87166666666673</v>
      </c>
    </row>
    <row r="2637" spans="1:3">
      <c r="A2637" s="34">
        <f t="shared" si="74"/>
        <v>2019.5833333331336</v>
      </c>
      <c r="B2637">
        <f>KeelingKurve!B765</f>
        <v>410.17</v>
      </c>
      <c r="C2637">
        <f>KeelingKurve!C765</f>
        <v>412.06833333333338</v>
      </c>
    </row>
    <row r="2638" spans="1:3">
      <c r="A2638" s="34">
        <f t="shared" si="74"/>
        <v>2019.6666666664669</v>
      </c>
      <c r="B2638">
        <f>KeelingKurve!B766</f>
        <v>408.76</v>
      </c>
      <c r="C2638">
        <f>KeelingKurve!C766</f>
        <v>412.28000000000003</v>
      </c>
    </row>
    <row r="2639" spans="1:3">
      <c r="A2639" s="34">
        <f t="shared" si="74"/>
        <v>2019.7499999998001</v>
      </c>
      <c r="B2639">
        <f>KeelingKurve!B767</f>
        <v>408.74</v>
      </c>
      <c r="C2639">
        <f>KeelingKurve!C767</f>
        <v>412.51416666666677</v>
      </c>
    </row>
    <row r="2640" spans="1:3">
      <c r="A2640" s="34">
        <f t="shared" si="74"/>
        <v>2019.8333333331334</v>
      </c>
      <c r="B2640">
        <f>KeelingKurve!B768</f>
        <v>410.47</v>
      </c>
      <c r="C2640">
        <f>KeelingKurve!C768</f>
        <v>412.71250000000003</v>
      </c>
    </row>
    <row r="2641" spans="1:3">
      <c r="A2641" s="34">
        <f t="shared" si="74"/>
        <v>2019.9166666664667</v>
      </c>
      <c r="B2641">
        <f>KeelingKurve!B769</f>
        <v>411.97</v>
      </c>
      <c r="C2641">
        <f>KeelingKurve!C769</f>
        <v>412.91499999999996</v>
      </c>
    </row>
    <row r="2642" spans="1:3">
      <c r="A2642" s="34">
        <f t="shared" si="74"/>
        <v>2019.9999999997999</v>
      </c>
      <c r="B2642">
        <f>KeelingKurve!B770</f>
        <v>413.59</v>
      </c>
      <c r="C2642">
        <f>KeelingKurve!C770</f>
        <v>413.13416666666672</v>
      </c>
    </row>
    <row r="2643" spans="1:3">
      <c r="A2643" s="34">
        <f t="shared" si="74"/>
        <v>2020.0833333331332</v>
      </c>
      <c r="B2643">
        <f>KeelingKurve!B771</f>
        <v>414.32</v>
      </c>
      <c r="C2643">
        <f>KeelingKurve!C771</f>
        <v>413.34916666666669</v>
      </c>
    </row>
    <row r="2644" spans="1:3">
      <c r="A2644" s="34">
        <f t="shared" si="74"/>
        <v>2020.1666666664664</v>
      </c>
      <c r="B2644">
        <f>KeelingKurve!B772</f>
        <v>414.72</v>
      </c>
      <c r="C2644">
        <f>KeelingKurve!C772</f>
        <v>413.57750000000004</v>
      </c>
    </row>
    <row r="2645" spans="1:3">
      <c r="A2645" s="34">
        <f t="shared" si="74"/>
        <v>2020.2499999997997</v>
      </c>
      <c r="B2645">
        <f>KeelingKurve!B773</f>
        <v>416.42</v>
      </c>
      <c r="C2645">
        <f>KeelingKurve!C773</f>
        <v>413.80666666666662</v>
      </c>
    </row>
    <row r="2646" spans="1:3">
      <c r="A2646" s="34">
        <f t="shared" si="74"/>
        <v>2020.3333333331329</v>
      </c>
      <c r="B2646">
        <f>KeelingKurve!B774</f>
        <v>417.28</v>
      </c>
      <c r="C2646">
        <f>KeelingKurve!C774</f>
        <v>414.02583333333337</v>
      </c>
    </row>
    <row r="2647" spans="1:3">
      <c r="A2647" s="34">
        <f t="shared" si="74"/>
        <v>2020.4166666664662</v>
      </c>
      <c r="B2647">
        <f>KeelingKurve!B775</f>
        <v>416.58</v>
      </c>
      <c r="C2647">
        <f>KeelingKurve!C775</f>
        <v>414.21416666666664</v>
      </c>
    </row>
    <row r="2648" spans="1:3">
      <c r="A2648" s="34">
        <f t="shared" si="74"/>
        <v>2020.4999999997995</v>
      </c>
      <c r="B2648">
        <f>KeelingKurve!B776</f>
        <v>414.59</v>
      </c>
      <c r="C2648">
        <f>KeelingKurve!C776</f>
        <v>414.37250000000012</v>
      </c>
    </row>
    <row r="2649" spans="1:3">
      <c r="A2649" s="34">
        <f t="shared" si="74"/>
        <v>2020.5833333331327</v>
      </c>
      <c r="B2649">
        <f>KeelingKurve!B777</f>
        <v>412.75</v>
      </c>
      <c r="C2649">
        <f>KeelingKurve!C777</f>
        <v>414.56999999999994</v>
      </c>
    </row>
    <row r="2650" spans="1:3">
      <c r="A2650" s="34">
        <f t="shared" si="74"/>
        <v>2020.666666666466</v>
      </c>
      <c r="B2650">
        <f>KeelingKurve!B778</f>
        <v>411.5</v>
      </c>
      <c r="C2650">
        <f>KeelingKurve!C778</f>
        <v>414.81083333333322</v>
      </c>
    </row>
    <row r="2651" spans="1:3">
      <c r="A2651" s="34">
        <f t="shared" si="74"/>
        <v>2020.7499999997992</v>
      </c>
      <c r="B2651">
        <f>KeelingKurve!B779</f>
        <v>411.49</v>
      </c>
      <c r="C2651">
        <f>KeelingKurve!C779</f>
        <v>415.02666666666659</v>
      </c>
    </row>
    <row r="2652" spans="1:3">
      <c r="A2652" s="34">
        <f t="shared" si="74"/>
        <v>2020.8333333331325</v>
      </c>
      <c r="B2652">
        <f>KeelingKurve!B780</f>
        <v>413.1</v>
      </c>
      <c r="C2652">
        <f>KeelingKurve!C780</f>
        <v>415.17750000000001</v>
      </c>
    </row>
    <row r="2653" spans="1:3">
      <c r="A2653" s="34">
        <f t="shared" si="74"/>
        <v>2020.9166666664657</v>
      </c>
      <c r="B2653">
        <f>KeelingKurve!B781</f>
        <v>414.23</v>
      </c>
      <c r="C2653">
        <f>KeelingKurve!C781</f>
        <v>415.37333333333339</v>
      </c>
    </row>
    <row r="2654" spans="1:3">
      <c r="A2654" s="34">
        <f t="shared" si="74"/>
        <v>2020.999999999799</v>
      </c>
      <c r="B2654">
        <f>KeelingKurve!B782</f>
        <v>415.49</v>
      </c>
      <c r="C2654">
        <f>KeelingKurve!C782</f>
        <v>415.56583333333339</v>
      </c>
    </row>
    <row r="2655" spans="1:3">
      <c r="A2655" s="34">
        <f t="shared" si="74"/>
        <v>2021.0833333331323</v>
      </c>
      <c r="B2655">
        <f>KeelingKurve!B783</f>
        <v>416.69</v>
      </c>
      <c r="C2655">
        <f>KeelingKurve!C783</f>
        <v>415.7050000000001</v>
      </c>
    </row>
    <row r="2656" spans="1:3">
      <c r="A2656" s="34">
        <f>A2655+1/12</f>
        <v>2021.1666666664655</v>
      </c>
      <c r="B2656">
        <f>KeelingKurve!B784</f>
        <v>417.61</v>
      </c>
      <c r="C2656">
        <f>KeelingKurve!C784</f>
        <v>415.85166666666669</v>
      </c>
    </row>
    <row r="2657" spans="1:3">
      <c r="A2657" s="34">
        <f t="shared" ref="A2657:A2720" si="75">A2656+1/12</f>
        <v>2021.2499999997988</v>
      </c>
      <c r="B2657">
        <f>KeelingKurve!B785</f>
        <v>419.01</v>
      </c>
      <c r="C2657">
        <f>KeelingKurve!C785</f>
        <v>416.05250000000001</v>
      </c>
    </row>
    <row r="2658" spans="1:3">
      <c r="A2658" s="34">
        <f t="shared" si="75"/>
        <v>2021.333333333132</v>
      </c>
      <c r="B2658">
        <f>KeelingKurve!B786</f>
        <v>419.09</v>
      </c>
      <c r="C2658">
        <f>KeelingKurve!C786</f>
        <v>416.20833333333331</v>
      </c>
    </row>
    <row r="2659" spans="1:3">
      <c r="A2659" s="34">
        <f t="shared" si="75"/>
        <v>2021.4166666664653</v>
      </c>
      <c r="B2659">
        <f>KeelingKurve!B787</f>
        <v>418.93</v>
      </c>
      <c r="C2659">
        <f>KeelingKurve!C787</f>
        <v>416.41166666666663</v>
      </c>
    </row>
    <row r="2660" spans="1:3">
      <c r="A2660" s="34">
        <f t="shared" si="75"/>
        <v>2021.4999999997985</v>
      </c>
      <c r="B2660">
        <f>KeelingKurve!B788</f>
        <v>416.9</v>
      </c>
      <c r="C2660">
        <f>KeelingKurve!C788</f>
        <v>416.63083333333333</v>
      </c>
    </row>
    <row r="2661" spans="1:3">
      <c r="A2661" s="34">
        <f t="shared" si="75"/>
        <v>2021.5833333331318</v>
      </c>
      <c r="B2661">
        <f>KeelingKurve!B789</f>
        <v>414.42</v>
      </c>
      <c r="C2661">
        <f>KeelingKurve!C789</f>
        <v>416.84333333333331</v>
      </c>
    </row>
    <row r="2662" spans="1:3">
      <c r="A2662" s="34">
        <f t="shared" si="75"/>
        <v>2021.6666666664651</v>
      </c>
      <c r="B2662">
        <f>KeelingKurve!B790</f>
        <v>413.26</v>
      </c>
      <c r="C2662">
        <f>KeelingKurve!C790</f>
        <v>416.93916666666661</v>
      </c>
    </row>
    <row r="2663" spans="1:3">
      <c r="A2663" s="34">
        <f t="shared" si="75"/>
        <v>2021.7499999997983</v>
      </c>
      <c r="B2663">
        <f>KeelingKurve!B791</f>
        <v>413.9</v>
      </c>
      <c r="C2663">
        <f>KeelingKurve!C791</f>
        <v>417.03749999999997</v>
      </c>
    </row>
    <row r="2664" spans="1:3">
      <c r="A2664" s="34">
        <f t="shared" si="75"/>
        <v>2021.8333333331316</v>
      </c>
      <c r="B2664">
        <f>KeelingKurve!B792</f>
        <v>414.97</v>
      </c>
      <c r="C2664">
        <f>KeelingKurve!C792</f>
        <v>417.19416666666666</v>
      </c>
    </row>
    <row r="2665" spans="1:3">
      <c r="A2665" s="34">
        <f t="shared" si="75"/>
        <v>2021.9166666664648</v>
      </c>
      <c r="B2665">
        <f>KeelingKurve!B793</f>
        <v>416.67</v>
      </c>
      <c r="C2665">
        <f>KeelingKurve!C793</f>
        <v>417.36166666666662</v>
      </c>
    </row>
    <row r="2666" spans="1:3">
      <c r="A2666" s="34">
        <f t="shared" si="75"/>
        <v>2021.9999999997981</v>
      </c>
      <c r="B2666">
        <f>KeelingKurve!B794</f>
        <v>418.12</v>
      </c>
      <c r="C2666">
        <f>KeelingKurve!C794</f>
        <v>417.52416666666664</v>
      </c>
    </row>
    <row r="2667" spans="1:3">
      <c r="A2667" s="34">
        <f t="shared" si="75"/>
        <v>2022.0833333331313</v>
      </c>
      <c r="B2667">
        <f>KeelingKurve!B795</f>
        <v>419.24</v>
      </c>
      <c r="C2667">
        <f>KeelingKurve!C795</f>
        <v>417.75166666666661</v>
      </c>
    </row>
    <row r="2668" spans="1:3">
      <c r="A2668" s="34">
        <f t="shared" si="75"/>
        <v>2022.1666666664646</v>
      </c>
      <c r="B2668">
        <f>KeelingKurve!B796</f>
        <v>418.76</v>
      </c>
      <c r="C2668">
        <f>KeelingKurve!C796</f>
        <v>417.97249999999991</v>
      </c>
    </row>
    <row r="2669" spans="1:3">
      <c r="A2669" s="34">
        <f t="shared" si="75"/>
        <v>2022.2499999997979</v>
      </c>
      <c r="B2669">
        <f>KeelingKurve!B797</f>
        <v>420.19</v>
      </c>
      <c r="C2669">
        <f>KeelingKurve!C797</f>
        <v>418.12583333333328</v>
      </c>
    </row>
    <row r="2670" spans="1:3">
      <c r="A2670" s="34">
        <f t="shared" si="75"/>
        <v>2022.3333333331311</v>
      </c>
      <c r="B2670">
        <f>KeelingKurve!B798</f>
        <v>420.97</v>
      </c>
      <c r="C2670">
        <f>KeelingKurve!C798</f>
        <v>418.3341666666667</v>
      </c>
    </row>
    <row r="2671" spans="1:3">
      <c r="A2671" s="34">
        <f t="shared" si="75"/>
        <v>2022.4166666664644</v>
      </c>
      <c r="B2671">
        <f>KeelingKurve!B799</f>
        <v>420.94</v>
      </c>
      <c r="C2671">
        <f>KeelingKurve!C799</f>
        <v>418.52833333333336</v>
      </c>
    </row>
    <row r="2672" spans="1:3">
      <c r="A2672" s="34">
        <f t="shared" si="75"/>
        <v>2022.4999999997976</v>
      </c>
      <c r="B2672">
        <f>KeelingKurve!B800</f>
        <v>418.85</v>
      </c>
      <c r="C2672">
        <f>KeelingKurve!C800</f>
        <v>418.64166666666671</v>
      </c>
    </row>
    <row r="2673" spans="1:3">
      <c r="A2673" s="34">
        <f t="shared" si="75"/>
        <v>2022.5833333331309</v>
      </c>
      <c r="B2673">
        <f>KeelingKurve!B801</f>
        <v>417.15</v>
      </c>
      <c r="C2673">
        <f>KeelingKurve!C801</f>
        <v>418.73166666666674</v>
      </c>
    </row>
    <row r="2674" spans="1:3">
      <c r="A2674" s="34">
        <f t="shared" si="75"/>
        <v>2022.6666666664642</v>
      </c>
      <c r="B2674">
        <f>KeelingKurve!B802</f>
        <v>415.91</v>
      </c>
      <c r="C2674">
        <f>KeelingKurve!C802</f>
        <v>418.91583333333341</v>
      </c>
    </row>
    <row r="2675" spans="1:3">
      <c r="A2675" s="34">
        <f t="shared" si="75"/>
        <v>2022.7499999997974</v>
      </c>
      <c r="B2675">
        <f>KeelingKurve!B803</f>
        <v>415.74</v>
      </c>
      <c r="C2675">
        <f>KeelingKurve!C803</f>
        <v>419.1808333333334</v>
      </c>
    </row>
    <row r="2676" spans="1:3">
      <c r="A2676" s="34">
        <f t="shared" si="75"/>
        <v>2022.8333333331307</v>
      </c>
      <c r="B2676">
        <f>KeelingKurve!B804</f>
        <v>417.47</v>
      </c>
      <c r="C2676">
        <f>KeelingKurve!C804</f>
        <v>419.43583333333339</v>
      </c>
    </row>
    <row r="2677" spans="1:3">
      <c r="A2677" s="34">
        <f t="shared" si="75"/>
        <v>2022.9166666664639</v>
      </c>
      <c r="B2677">
        <f>KeelingKurve!B805</f>
        <v>419</v>
      </c>
      <c r="C2677">
        <f>KeelingKurve!C805</f>
        <v>419.66249999999997</v>
      </c>
    </row>
    <row r="2678" spans="1:3">
      <c r="A2678" s="34">
        <f t="shared" si="75"/>
        <v>2022.9999999997972</v>
      </c>
      <c r="B2678">
        <f>KeelingKurve!B806</f>
        <v>419.48</v>
      </c>
      <c r="C2678">
        <f>KeelingKurve!C806</f>
        <v>419.9108333333333</v>
      </c>
    </row>
    <row r="2679" spans="1:3">
      <c r="A2679" s="34">
        <f t="shared" si="75"/>
        <v>2023.0833333331304</v>
      </c>
      <c r="B2679">
        <f>KeelingKurve!B807</f>
        <v>420.32</v>
      </c>
      <c r="C2679">
        <f>KeelingKurve!C807</f>
        <v>420.12166666666667</v>
      </c>
    </row>
    <row r="2680" spans="1:3">
      <c r="A2680" s="34">
        <f t="shared" si="75"/>
        <v>2023.1666666664637</v>
      </c>
      <c r="B2680">
        <f>KeelingKurve!B808</f>
        <v>420.97</v>
      </c>
      <c r="C2680">
        <f>KeelingKurve!C808</f>
        <v>420.33750000000003</v>
      </c>
    </row>
    <row r="2681" spans="1:3">
      <c r="A2681" s="34">
        <f t="shared" si="75"/>
        <v>2023.249999999797</v>
      </c>
      <c r="B2681">
        <f>KeelingKurve!B809</f>
        <v>423.37</v>
      </c>
      <c r="C2681">
        <f>KeelingKurve!C809</f>
        <v>420.59416666666658</v>
      </c>
    </row>
    <row r="2682" spans="1:3">
      <c r="A2682" s="34">
        <f t="shared" si="75"/>
        <v>2023.3333333331302</v>
      </c>
      <c r="B2682">
        <f>KeelingKurve!B810</f>
        <v>424.03</v>
      </c>
      <c r="C2682">
        <f>KeelingKurve!C810</f>
        <v>420.84333333333331</v>
      </c>
    </row>
    <row r="2683" spans="1:3">
      <c r="A2683" s="34">
        <f t="shared" si="75"/>
        <v>2023.4166666664635</v>
      </c>
      <c r="B2683">
        <f>KeelingKurve!B811</f>
        <v>423.66</v>
      </c>
      <c r="C2683">
        <f>KeelingKurve!C811</f>
        <v>421.08166666666665</v>
      </c>
    </row>
    <row r="2684" spans="1:3">
      <c r="A2684" s="34">
        <f t="shared" si="75"/>
        <v>2023.4999999997967</v>
      </c>
      <c r="B2684">
        <f>KeelingKurve!B812</f>
        <v>421.83</v>
      </c>
      <c r="C2684">
        <f>KeelingKurve!C812</f>
        <v>421.35833333333329</v>
      </c>
    </row>
    <row r="2685" spans="1:3">
      <c r="A2685" s="34">
        <f t="shared" si="75"/>
        <v>2023.58333333313</v>
      </c>
      <c r="B2685">
        <f>KeelingKurve!B813</f>
        <v>419.68</v>
      </c>
      <c r="C2685">
        <f>KeelingKurve!C813</f>
        <v>421.7166666666667</v>
      </c>
    </row>
    <row r="2686" spans="1:3">
      <c r="A2686" s="34">
        <f t="shared" si="75"/>
        <v>2023.6666666664632</v>
      </c>
      <c r="B2686">
        <f>KeelingKurve!B814</f>
        <v>418.5</v>
      </c>
      <c r="C2686">
        <f>KeelingKurve!C814</f>
        <v>422.0841666666667</v>
      </c>
    </row>
    <row r="2687" spans="1:3">
      <c r="A2687" s="34">
        <f t="shared" si="75"/>
        <v>2023.7499999997965</v>
      </c>
      <c r="B2687">
        <f>KeelingKurve!B815</f>
        <v>418.82</v>
      </c>
    </row>
    <row r="2688" spans="1:3">
      <c r="A2688" s="34">
        <f t="shared" si="75"/>
        <v>2023.8333333331298</v>
      </c>
      <c r="B2688">
        <f>KeelingKurve!B816</f>
        <v>420.46</v>
      </c>
    </row>
    <row r="2689" spans="1:2">
      <c r="A2689" s="34">
        <f t="shared" si="75"/>
        <v>2023.916666666463</v>
      </c>
      <c r="B2689">
        <f>KeelingKurve!B817</f>
        <v>421.86</v>
      </c>
    </row>
    <row r="2690" spans="1:2">
      <c r="A2690" s="34">
        <f t="shared" si="75"/>
        <v>2023.9999999997963</v>
      </c>
      <c r="B2690">
        <f>KeelingKurve!B818</f>
        <v>422.8</v>
      </c>
    </row>
    <row r="2691" spans="1:2">
      <c r="A2691" s="34">
        <f t="shared" si="75"/>
        <v>2024.0833333331295</v>
      </c>
      <c r="B2691">
        <f>KeelingKurve!B819</f>
        <v>424.62</v>
      </c>
    </row>
    <row r="2692" spans="1:2">
      <c r="A2692" s="34">
        <f t="shared" si="75"/>
        <v>2024.1666666664628</v>
      </c>
      <c r="B2692">
        <f>KeelingKurve!B820</f>
        <v>425.38</v>
      </c>
    </row>
    <row r="2693" spans="1:2">
      <c r="A2693" s="34">
        <f t="shared" si="75"/>
        <v>2024.249999999796</v>
      </c>
    </row>
    <row r="2694" spans="1:2">
      <c r="A2694" s="34">
        <f t="shared" si="75"/>
        <v>2024.3333333331293</v>
      </c>
    </row>
    <row r="2695" spans="1:2">
      <c r="A2695" s="34">
        <f t="shared" si="75"/>
        <v>2024.4166666664626</v>
      </c>
    </row>
    <row r="2696" spans="1:2">
      <c r="A2696" s="34">
        <f t="shared" si="75"/>
        <v>2024.4999999997958</v>
      </c>
    </row>
    <row r="2697" spans="1:2">
      <c r="A2697" s="34">
        <f t="shared" si="75"/>
        <v>2024.5833333331291</v>
      </c>
    </row>
    <row r="2698" spans="1:2">
      <c r="A2698" s="34">
        <f t="shared" si="75"/>
        <v>2024.6666666664623</v>
      </c>
    </row>
    <row r="2699" spans="1:2">
      <c r="A2699" s="34">
        <f t="shared" si="75"/>
        <v>2024.7499999997956</v>
      </c>
    </row>
    <row r="2700" spans="1:2">
      <c r="A2700" s="34">
        <f t="shared" si="75"/>
        <v>2024.8333333331288</v>
      </c>
    </row>
    <row r="2701" spans="1:2">
      <c r="A2701" s="34">
        <f t="shared" si="75"/>
        <v>2024.9166666664621</v>
      </c>
    </row>
    <row r="2702" spans="1:2">
      <c r="A2702" s="34">
        <f t="shared" si="75"/>
        <v>2024.9999999997954</v>
      </c>
    </row>
    <row r="2703" spans="1:2">
      <c r="A2703" s="34">
        <f t="shared" si="75"/>
        <v>2025.0833333331286</v>
      </c>
    </row>
    <row r="2704" spans="1:2">
      <c r="A2704" s="34">
        <f t="shared" si="75"/>
        <v>2025.1666666664619</v>
      </c>
    </row>
    <row r="2705" spans="1:1">
      <c r="A2705" s="34">
        <f t="shared" si="75"/>
        <v>2025.2499999997951</v>
      </c>
    </row>
    <row r="2706" spans="1:1">
      <c r="A2706" s="34">
        <f t="shared" si="75"/>
        <v>2025.3333333331284</v>
      </c>
    </row>
    <row r="2707" spans="1:1">
      <c r="A2707" s="34">
        <f t="shared" si="75"/>
        <v>2025.4166666664617</v>
      </c>
    </row>
    <row r="2708" spans="1:1">
      <c r="A2708" s="34">
        <f t="shared" si="75"/>
        <v>2025.4999999997949</v>
      </c>
    </row>
    <row r="2709" spans="1:1">
      <c r="A2709" s="34">
        <f t="shared" si="75"/>
        <v>2025.5833333331282</v>
      </c>
    </row>
    <row r="2710" spans="1:1">
      <c r="A2710" s="34">
        <f t="shared" si="75"/>
        <v>2025.6666666664614</v>
      </c>
    </row>
    <row r="2711" spans="1:1">
      <c r="A2711" s="34">
        <f t="shared" si="75"/>
        <v>2025.7499999997947</v>
      </c>
    </row>
    <row r="2712" spans="1:1">
      <c r="A2712" s="34">
        <f t="shared" si="75"/>
        <v>2025.8333333331279</v>
      </c>
    </row>
    <row r="2713" spans="1:1">
      <c r="A2713" s="34">
        <f t="shared" si="75"/>
        <v>2025.9166666664612</v>
      </c>
    </row>
    <row r="2714" spans="1:1">
      <c r="A2714" s="34">
        <f t="shared" si="75"/>
        <v>2025.9999999997945</v>
      </c>
    </row>
    <row r="2715" spans="1:1">
      <c r="A2715" s="34">
        <f t="shared" si="75"/>
        <v>2026.0833333331277</v>
      </c>
    </row>
    <row r="2716" spans="1:1">
      <c r="A2716" s="34">
        <f t="shared" si="75"/>
        <v>2026.166666666461</v>
      </c>
    </row>
    <row r="2717" spans="1:1">
      <c r="A2717" s="34">
        <f t="shared" si="75"/>
        <v>2026.2499999997942</v>
      </c>
    </row>
    <row r="2718" spans="1:1">
      <c r="A2718" s="34">
        <f t="shared" si="75"/>
        <v>2026.3333333331275</v>
      </c>
    </row>
    <row r="2719" spans="1:1">
      <c r="A2719" s="34">
        <f t="shared" si="75"/>
        <v>2026.4166666664607</v>
      </c>
    </row>
    <row r="2720" spans="1:1">
      <c r="A2720" s="34">
        <f t="shared" si="75"/>
        <v>2026.499999999794</v>
      </c>
    </row>
    <row r="2721" spans="1:1">
      <c r="A2721" s="34">
        <f t="shared" ref="A2721:A2732" si="76">A2720+1/12</f>
        <v>2026.5833333331273</v>
      </c>
    </row>
    <row r="2722" spans="1:1">
      <c r="A2722" s="34">
        <f t="shared" si="76"/>
        <v>2026.6666666664605</v>
      </c>
    </row>
    <row r="2723" spans="1:1">
      <c r="A2723" s="34">
        <f t="shared" si="76"/>
        <v>2026.7499999997938</v>
      </c>
    </row>
    <row r="2724" spans="1:1">
      <c r="A2724" s="34">
        <f t="shared" si="76"/>
        <v>2026.833333333127</v>
      </c>
    </row>
    <row r="2725" spans="1:1">
      <c r="A2725" s="34">
        <f t="shared" si="76"/>
        <v>2026.9166666664603</v>
      </c>
    </row>
    <row r="2726" spans="1:1">
      <c r="A2726" s="34">
        <f t="shared" si="76"/>
        <v>2026.9999999997935</v>
      </c>
    </row>
    <row r="2727" spans="1:1">
      <c r="A2727" s="34">
        <f t="shared" si="76"/>
        <v>2027.0833333331268</v>
      </c>
    </row>
    <row r="2728" spans="1:1">
      <c r="A2728" s="34">
        <f t="shared" si="76"/>
        <v>2027.1666666664601</v>
      </c>
    </row>
    <row r="2729" spans="1:1">
      <c r="A2729" s="34">
        <f t="shared" si="76"/>
        <v>2027.2499999997933</v>
      </c>
    </row>
    <row r="2730" spans="1:1">
      <c r="A2730" s="34">
        <f t="shared" si="76"/>
        <v>2027.3333333331266</v>
      </c>
    </row>
    <row r="2731" spans="1:1">
      <c r="A2731" s="34">
        <f t="shared" si="76"/>
        <v>2027.4166666664598</v>
      </c>
    </row>
    <row r="2732" spans="1:1">
      <c r="A2732" s="34">
        <f t="shared" si="76"/>
        <v>2027.4999999997931</v>
      </c>
    </row>
  </sheetData>
  <pageMargins left="0.7" right="0.7" top="0.78740157499999996" bottom="0.78740157499999996" header="0.3" footer="0.3"/>
  <drawing r:id="rId1"/>
</worksheet>
</file>

<file path=xl/worksheets/sheet7.xml><?xml version="1.0" encoding="utf-8"?>
<worksheet xmlns="http://schemas.openxmlformats.org/spreadsheetml/2006/main" xmlns:r="http://schemas.openxmlformats.org/officeDocument/2006/relationships">
  <dimension ref="A1:I144"/>
  <sheetViews>
    <sheetView zoomScale="96" zoomScaleNormal="96" workbookViewId="0">
      <selection activeCell="E26" sqref="E26"/>
    </sheetView>
  </sheetViews>
  <sheetFormatPr baseColWidth="10" defaultRowHeight="14.4"/>
  <cols>
    <col min="1" max="1" width="30.5546875" customWidth="1"/>
    <col min="2" max="2" width="17.5546875" customWidth="1"/>
  </cols>
  <sheetData>
    <row r="1" spans="1:6" s="2" customFormat="1">
      <c r="A1" s="2" t="s">
        <v>56</v>
      </c>
      <c r="B1" s="2" t="s">
        <v>7</v>
      </c>
      <c r="C1" s="2" t="s">
        <v>8</v>
      </c>
      <c r="D1" s="2" t="s">
        <v>57</v>
      </c>
      <c r="E1" s="2" t="s">
        <v>9</v>
      </c>
      <c r="F1" s="2" t="s">
        <v>31</v>
      </c>
    </row>
    <row r="2" spans="1:6" s="2" customFormat="1">
      <c r="A2" t="s">
        <v>137</v>
      </c>
      <c r="B2" t="s">
        <v>139</v>
      </c>
      <c r="C2" t="s">
        <v>140</v>
      </c>
      <c r="D2" s="17"/>
      <c r="E2" s="1" t="s">
        <v>138</v>
      </c>
      <c r="F2" s="18">
        <v>45655</v>
      </c>
    </row>
    <row r="3" spans="1:6" s="2" customFormat="1">
      <c r="A3" t="s">
        <v>158</v>
      </c>
      <c r="B3"/>
      <c r="C3" t="s">
        <v>53</v>
      </c>
      <c r="D3" s="17"/>
      <c r="E3" s="1" t="s">
        <v>157</v>
      </c>
      <c r="F3" s="18">
        <v>45655</v>
      </c>
    </row>
    <row r="4" spans="1:6" s="2" customFormat="1">
      <c r="A4" t="s">
        <v>162</v>
      </c>
      <c r="B4" t="s">
        <v>139</v>
      </c>
      <c r="C4">
        <v>100</v>
      </c>
      <c r="D4" s="17"/>
      <c r="E4" s="1" t="s">
        <v>159</v>
      </c>
      <c r="F4" s="18">
        <v>45655</v>
      </c>
    </row>
    <row r="5" spans="1:6" s="2" customFormat="1">
      <c r="A5" t="s">
        <v>163</v>
      </c>
      <c r="B5" t="s">
        <v>161</v>
      </c>
      <c r="C5">
        <v>2000</v>
      </c>
      <c r="D5" t="s">
        <v>164</v>
      </c>
      <c r="E5" s="1" t="s">
        <v>160</v>
      </c>
      <c r="F5" s="18">
        <v>45655</v>
      </c>
    </row>
    <row r="6" spans="1:6" s="2" customFormat="1">
      <c r="A6"/>
      <c r="B6"/>
      <c r="C6"/>
      <c r="D6" t="s">
        <v>569</v>
      </c>
      <c r="E6" s="1"/>
      <c r="F6" s="18"/>
    </row>
    <row r="7" spans="1:6" s="2" customFormat="1">
      <c r="A7" t="s">
        <v>589</v>
      </c>
      <c r="B7" t="s">
        <v>165</v>
      </c>
      <c r="C7" s="2">
        <v>1000000</v>
      </c>
      <c r="D7">
        <f t="shared" ref="D7:D12" si="0">C7/25</f>
        <v>40000</v>
      </c>
      <c r="E7" s="1" t="s">
        <v>588</v>
      </c>
      <c r="F7" s="18">
        <v>45747</v>
      </c>
    </row>
    <row r="8" spans="1:6" s="2" customFormat="1">
      <c r="A8" t="s">
        <v>576</v>
      </c>
      <c r="B8" t="s">
        <v>165</v>
      </c>
      <c r="C8" s="2">
        <v>400000</v>
      </c>
      <c r="D8">
        <f t="shared" si="0"/>
        <v>16000</v>
      </c>
      <c r="E8" s="1" t="s">
        <v>578</v>
      </c>
      <c r="F8" s="18">
        <v>45726</v>
      </c>
    </row>
    <row r="9" spans="1:6" s="2" customFormat="1">
      <c r="A9" t="s">
        <v>577</v>
      </c>
      <c r="B9" t="s">
        <v>165</v>
      </c>
      <c r="C9" s="2">
        <v>320000</v>
      </c>
      <c r="D9">
        <f t="shared" si="0"/>
        <v>12800</v>
      </c>
      <c r="E9" s="1" t="s">
        <v>578</v>
      </c>
      <c r="F9" s="18">
        <v>45726</v>
      </c>
    </row>
    <row r="10" spans="1:6" s="2" customFormat="1">
      <c r="A10" t="s">
        <v>573</v>
      </c>
      <c r="B10" t="s">
        <v>165</v>
      </c>
      <c r="C10" s="2">
        <v>300000</v>
      </c>
      <c r="D10">
        <f t="shared" si="0"/>
        <v>12000</v>
      </c>
      <c r="E10" s="1" t="s">
        <v>574</v>
      </c>
      <c r="F10" s="18">
        <v>45726</v>
      </c>
    </row>
    <row r="11" spans="1:6" s="2" customFormat="1">
      <c r="A11" t="s">
        <v>575</v>
      </c>
      <c r="B11" t="s">
        <v>165</v>
      </c>
      <c r="C11" s="2">
        <v>130000</v>
      </c>
      <c r="D11">
        <f t="shared" si="0"/>
        <v>5200</v>
      </c>
      <c r="E11" s="1" t="s">
        <v>574</v>
      </c>
      <c r="F11" s="18">
        <v>45726</v>
      </c>
    </row>
    <row r="12" spans="1:6" s="2" customFormat="1">
      <c r="A12" t="s">
        <v>570</v>
      </c>
      <c r="B12" t="s">
        <v>165</v>
      </c>
      <c r="C12" s="2">
        <v>115000</v>
      </c>
      <c r="D12">
        <f t="shared" si="0"/>
        <v>4600</v>
      </c>
      <c r="E12" s="1" t="s">
        <v>571</v>
      </c>
      <c r="F12" s="18">
        <v>45726</v>
      </c>
    </row>
    <row r="13" spans="1:6" s="2" customFormat="1">
      <c r="A13" t="s">
        <v>167</v>
      </c>
      <c r="B13" t="s">
        <v>165</v>
      </c>
      <c r="C13">
        <v>120000</v>
      </c>
      <c r="D13">
        <f>C13/25</f>
        <v>4800</v>
      </c>
      <c r="E13" s="1" t="s">
        <v>166</v>
      </c>
      <c r="F13" s="18">
        <v>45655</v>
      </c>
    </row>
    <row r="14" spans="1:6" s="2" customFormat="1">
      <c r="A14" t="s">
        <v>568</v>
      </c>
      <c r="B14" t="s">
        <v>165</v>
      </c>
      <c r="C14" s="2">
        <v>40000</v>
      </c>
      <c r="D14">
        <f t="shared" ref="D14:D24" si="1">C14/25</f>
        <v>1600</v>
      </c>
      <c r="E14" s="1" t="s">
        <v>579</v>
      </c>
      <c r="F14" s="18">
        <v>45655</v>
      </c>
    </row>
    <row r="15" spans="1:6" s="2" customFormat="1">
      <c r="A15" t="s">
        <v>169</v>
      </c>
      <c r="B15" t="s">
        <v>165</v>
      </c>
      <c r="C15" s="2">
        <v>12000</v>
      </c>
      <c r="D15">
        <f t="shared" si="1"/>
        <v>480</v>
      </c>
      <c r="E15" s="1" t="s">
        <v>170</v>
      </c>
      <c r="F15" s="18">
        <v>45655</v>
      </c>
    </row>
    <row r="16" spans="1:6" s="2" customFormat="1">
      <c r="A16" t="s">
        <v>171</v>
      </c>
      <c r="B16" t="s">
        <v>165</v>
      </c>
      <c r="C16" s="2">
        <v>13000</v>
      </c>
      <c r="D16">
        <f t="shared" si="1"/>
        <v>520</v>
      </c>
      <c r="E16" s="1" t="s">
        <v>580</v>
      </c>
      <c r="F16" s="18">
        <v>45655</v>
      </c>
    </row>
    <row r="17" spans="1:6" s="2" customFormat="1">
      <c r="A17" t="s">
        <v>572</v>
      </c>
      <c r="B17" t="s">
        <v>165</v>
      </c>
      <c r="C17" s="2">
        <f>9660+2025</f>
        <v>11685</v>
      </c>
      <c r="D17">
        <f t="shared" si="1"/>
        <v>467.4</v>
      </c>
      <c r="E17" s="1" t="s">
        <v>571</v>
      </c>
      <c r="F17" s="18">
        <v>45726</v>
      </c>
    </row>
    <row r="18" spans="1:6" s="2" customFormat="1">
      <c r="A18" t="s">
        <v>168</v>
      </c>
      <c r="B18" t="s">
        <v>165</v>
      </c>
      <c r="C18" s="2">
        <v>4000</v>
      </c>
      <c r="D18">
        <f t="shared" si="1"/>
        <v>160</v>
      </c>
      <c r="E18" s="1" t="s">
        <v>581</v>
      </c>
      <c r="F18" s="3">
        <v>45655</v>
      </c>
    </row>
    <row r="19" spans="1:6" s="2" customFormat="1">
      <c r="A19" t="s">
        <v>173</v>
      </c>
      <c r="B19" t="s">
        <v>165</v>
      </c>
      <c r="C19" s="2">
        <f>2580+2024</f>
        <v>4604</v>
      </c>
      <c r="D19">
        <f t="shared" si="1"/>
        <v>184.16</v>
      </c>
      <c r="E19" s="1" t="s">
        <v>172</v>
      </c>
      <c r="F19" s="3">
        <v>45655</v>
      </c>
    </row>
    <row r="20" spans="1:6" s="2" customFormat="1">
      <c r="A20" t="s">
        <v>566</v>
      </c>
      <c r="B20" t="s">
        <v>165</v>
      </c>
      <c r="C20" s="2">
        <v>4000</v>
      </c>
      <c r="D20">
        <f t="shared" si="1"/>
        <v>160</v>
      </c>
      <c r="E20" s="1" t="s">
        <v>567</v>
      </c>
      <c r="F20" s="3">
        <v>45725</v>
      </c>
    </row>
    <row r="21" spans="1:6" s="2" customFormat="1">
      <c r="A21" t="s">
        <v>561</v>
      </c>
      <c r="B21" t="s">
        <v>165</v>
      </c>
      <c r="C21" s="2">
        <f>2025+563</f>
        <v>2588</v>
      </c>
      <c r="D21">
        <f t="shared" si="1"/>
        <v>103.52</v>
      </c>
      <c r="E21" s="1" t="s">
        <v>562</v>
      </c>
      <c r="F21" s="3">
        <v>45725</v>
      </c>
    </row>
    <row r="22" spans="1:6" s="2" customFormat="1">
      <c r="A22" t="s">
        <v>563</v>
      </c>
      <c r="B22" t="s">
        <v>165</v>
      </c>
      <c r="C22" s="2">
        <v>2025</v>
      </c>
      <c r="D22">
        <f t="shared" si="1"/>
        <v>81</v>
      </c>
      <c r="E22" s="1"/>
      <c r="F22" s="3"/>
    </row>
    <row r="23" spans="1:6" s="2" customFormat="1">
      <c r="A23" t="s">
        <v>564</v>
      </c>
      <c r="B23" t="s">
        <v>165</v>
      </c>
      <c r="C23" s="2">
        <f>2025-570</f>
        <v>1455</v>
      </c>
      <c r="D23">
        <f t="shared" si="1"/>
        <v>58.2</v>
      </c>
      <c r="E23" s="1" t="s">
        <v>565</v>
      </c>
      <c r="F23" s="3">
        <v>45725</v>
      </c>
    </row>
    <row r="24" spans="1:6" s="2" customFormat="1">
      <c r="A24" t="s">
        <v>582</v>
      </c>
      <c r="B24" t="s">
        <v>165</v>
      </c>
      <c r="C24" s="2">
        <f>2025-1859</f>
        <v>166</v>
      </c>
      <c r="D24">
        <f t="shared" si="1"/>
        <v>6.64</v>
      </c>
      <c r="E24" s="1"/>
      <c r="F24" s="3"/>
    </row>
    <row r="25" spans="1:6" s="2" customFormat="1">
      <c r="A25"/>
      <c r="B25"/>
      <c r="C25"/>
      <c r="D25"/>
      <c r="E25" s="1"/>
      <c r="F25" s="3"/>
    </row>
    <row r="26" spans="1:6" s="2" customFormat="1">
      <c r="A26" t="s">
        <v>618</v>
      </c>
      <c r="B26"/>
      <c r="C26"/>
      <c r="D26"/>
      <c r="E26" s="31" t="s">
        <v>617</v>
      </c>
      <c r="F26" s="3">
        <v>45775</v>
      </c>
    </row>
    <row r="27" spans="1:6" s="2" customFormat="1">
      <c r="A27" t="s">
        <v>618</v>
      </c>
      <c r="B27"/>
      <c r="C27"/>
      <c r="D27"/>
      <c r="E27" s="31" t="s">
        <v>619</v>
      </c>
      <c r="F27" s="3">
        <v>45775</v>
      </c>
    </row>
    <row r="28" spans="1:6" s="2" customFormat="1" ht="28.8">
      <c r="A28" s="20" t="s">
        <v>134</v>
      </c>
      <c r="B28" t="s">
        <v>34</v>
      </c>
      <c r="C28" t="s">
        <v>135</v>
      </c>
      <c r="D28" t="s">
        <v>136</v>
      </c>
      <c r="E28" s="1" t="s">
        <v>133</v>
      </c>
      <c r="F28" s="18">
        <v>45655</v>
      </c>
    </row>
    <row r="29" spans="1:6" s="2" customFormat="1">
      <c r="A29" s="20" t="s">
        <v>613</v>
      </c>
      <c r="B29" t="s">
        <v>614</v>
      </c>
      <c r="C29">
        <v>150</v>
      </c>
      <c r="D29"/>
      <c r="E29" s="1"/>
      <c r="F29" s="18"/>
    </row>
    <row r="30" spans="1:6" s="2" customFormat="1" ht="28.8">
      <c r="A30" s="20" t="s">
        <v>616</v>
      </c>
      <c r="B30" t="s">
        <v>615</v>
      </c>
      <c r="C30" s="16">
        <f>IF(C29&lt;65,20*C29/65,IF(C29&lt;252,20+70*(C29-65)/(252-65),90+10*(C29-252)/(541-252)))/100</f>
        <v>0.51818181818181808</v>
      </c>
      <c r="D30"/>
      <c r="E30" s="1"/>
      <c r="F30" s="18"/>
    </row>
    <row r="31" spans="1:6" s="2" customFormat="1">
      <c r="A31" s="17" t="s">
        <v>132</v>
      </c>
      <c r="B31" s="17"/>
      <c r="C31" s="17"/>
      <c r="D31" s="17"/>
      <c r="E31" s="19" t="s">
        <v>131</v>
      </c>
      <c r="F31" s="18">
        <v>45654</v>
      </c>
    </row>
    <row r="32" spans="1:6" s="2" customFormat="1">
      <c r="A32" s="17" t="s">
        <v>141</v>
      </c>
      <c r="B32" s="17"/>
      <c r="C32" s="17"/>
      <c r="D32" s="17"/>
      <c r="E32" s="1" t="s">
        <v>142</v>
      </c>
      <c r="F32" s="18">
        <v>45655</v>
      </c>
    </row>
    <row r="33" spans="1:8" s="2" customFormat="1">
      <c r="A33" s="17"/>
      <c r="B33" s="17"/>
      <c r="C33" s="17"/>
      <c r="D33" s="17"/>
      <c r="E33" s="19"/>
      <c r="F33" s="17"/>
    </row>
    <row r="34" spans="1:8">
      <c r="C34" t="s">
        <v>127</v>
      </c>
      <c r="D34" t="s">
        <v>128</v>
      </c>
      <c r="E34" t="s">
        <v>129</v>
      </c>
      <c r="F34" t="s">
        <v>130</v>
      </c>
      <c r="G34" t="s">
        <v>126</v>
      </c>
      <c r="H34" t="s">
        <v>569</v>
      </c>
    </row>
    <row r="35" spans="1:8">
      <c r="A35" t="s">
        <v>44</v>
      </c>
      <c r="B35">
        <f>-G35</f>
        <v>-2.5880000000000001</v>
      </c>
      <c r="C35">
        <v>-1</v>
      </c>
      <c r="D35">
        <f>C35-1</f>
        <v>-2</v>
      </c>
      <c r="E35">
        <f t="shared" ref="E35:F35" si="2">D35-1</f>
        <v>-3</v>
      </c>
      <c r="F35">
        <f t="shared" si="2"/>
        <v>-4</v>
      </c>
      <c r="G35">
        <v>2.5880000000000001</v>
      </c>
      <c r="H35">
        <f>G35*1000*1000/25</f>
        <v>103520</v>
      </c>
    </row>
    <row r="36" spans="1:8">
      <c r="A36" t="s">
        <v>45</v>
      </c>
      <c r="B36">
        <f>(G36-G35)*(-1)</f>
        <v>-20.442</v>
      </c>
      <c r="C36">
        <v>-2</v>
      </c>
      <c r="D36">
        <f t="shared" ref="D36:F46" si="3">C36-1</f>
        <v>-3</v>
      </c>
      <c r="E36">
        <f t="shared" si="3"/>
        <v>-4</v>
      </c>
      <c r="F36">
        <f t="shared" si="3"/>
        <v>-5</v>
      </c>
      <c r="G36">
        <v>23.03</v>
      </c>
      <c r="H36">
        <f t="shared" ref="H36:H46" si="4">G36*1000*1000/25</f>
        <v>921200</v>
      </c>
    </row>
    <row r="37" spans="1:8">
      <c r="A37" t="s">
        <v>46</v>
      </c>
      <c r="B37">
        <f t="shared" ref="B37:B46" si="5">(G37-G36)*(-1)</f>
        <v>-42.97</v>
      </c>
      <c r="C37">
        <v>-3</v>
      </c>
      <c r="D37">
        <f t="shared" si="3"/>
        <v>-4</v>
      </c>
      <c r="E37">
        <f t="shared" si="3"/>
        <v>-5</v>
      </c>
      <c r="F37">
        <f t="shared" si="3"/>
        <v>-6</v>
      </c>
      <c r="G37">
        <v>66</v>
      </c>
      <c r="H37">
        <f t="shared" si="4"/>
        <v>2640000</v>
      </c>
    </row>
    <row r="38" spans="1:8">
      <c r="A38" t="s">
        <v>47</v>
      </c>
      <c r="B38">
        <f t="shared" si="5"/>
        <v>-79</v>
      </c>
      <c r="C38">
        <v>-4</v>
      </c>
      <c r="D38">
        <f t="shared" si="3"/>
        <v>-5</v>
      </c>
      <c r="E38">
        <f t="shared" si="3"/>
        <v>-6</v>
      </c>
      <c r="F38">
        <f t="shared" si="3"/>
        <v>-7</v>
      </c>
      <c r="G38">
        <v>145</v>
      </c>
      <c r="H38">
        <f t="shared" si="4"/>
        <v>5800000</v>
      </c>
    </row>
    <row r="39" spans="1:8">
      <c r="A39" t="s">
        <v>48</v>
      </c>
      <c r="B39">
        <f t="shared" si="5"/>
        <v>-56.300000000000011</v>
      </c>
      <c r="C39">
        <v>-5</v>
      </c>
      <c r="D39">
        <f t="shared" si="3"/>
        <v>-6</v>
      </c>
      <c r="E39">
        <f t="shared" si="3"/>
        <v>-7</v>
      </c>
      <c r="F39">
        <f t="shared" si="3"/>
        <v>-8</v>
      </c>
      <c r="G39">
        <v>201.3</v>
      </c>
      <c r="H39">
        <f t="shared" si="4"/>
        <v>8052000</v>
      </c>
    </row>
    <row r="40" spans="1:8">
      <c r="A40" t="s">
        <v>49</v>
      </c>
      <c r="B40">
        <f t="shared" si="5"/>
        <v>-50.599999999999994</v>
      </c>
      <c r="C40">
        <v>-6</v>
      </c>
      <c r="D40">
        <f t="shared" si="3"/>
        <v>-7</v>
      </c>
      <c r="E40">
        <f t="shared" si="3"/>
        <v>-8</v>
      </c>
      <c r="F40">
        <f t="shared" si="3"/>
        <v>-9</v>
      </c>
      <c r="G40">
        <v>251.9</v>
      </c>
      <c r="H40">
        <f t="shared" si="4"/>
        <v>10076000</v>
      </c>
    </row>
    <row r="41" spans="1:8">
      <c r="A41" t="s">
        <v>50</v>
      </c>
      <c r="B41">
        <f t="shared" si="5"/>
        <v>-46.999999999999972</v>
      </c>
      <c r="C41">
        <v>-7</v>
      </c>
      <c r="D41">
        <f t="shared" si="3"/>
        <v>-8</v>
      </c>
      <c r="E41">
        <f t="shared" si="3"/>
        <v>-9</v>
      </c>
      <c r="F41">
        <f t="shared" si="3"/>
        <v>-10</v>
      </c>
      <c r="G41">
        <v>298.89999999999998</v>
      </c>
      <c r="H41">
        <f t="shared" si="4"/>
        <v>11956000</v>
      </c>
    </row>
    <row r="42" spans="1:8">
      <c r="A42" t="s">
        <v>51</v>
      </c>
      <c r="B42">
        <f t="shared" si="5"/>
        <v>-60</v>
      </c>
      <c r="C42">
        <v>-8</v>
      </c>
      <c r="D42">
        <f t="shared" si="3"/>
        <v>-9</v>
      </c>
      <c r="E42">
        <f t="shared" si="3"/>
        <v>-10</v>
      </c>
      <c r="F42">
        <f t="shared" si="3"/>
        <v>-11</v>
      </c>
      <c r="G42">
        <v>358.9</v>
      </c>
      <c r="H42">
        <f t="shared" si="4"/>
        <v>14356000</v>
      </c>
    </row>
    <row r="43" spans="1:8">
      <c r="A43" t="s">
        <v>52</v>
      </c>
      <c r="B43">
        <f t="shared" si="5"/>
        <v>-60.300000000000011</v>
      </c>
      <c r="C43">
        <v>-9</v>
      </c>
      <c r="D43">
        <f t="shared" si="3"/>
        <v>-10</v>
      </c>
      <c r="E43">
        <f t="shared" si="3"/>
        <v>-11</v>
      </c>
      <c r="F43">
        <f t="shared" si="3"/>
        <v>-12</v>
      </c>
      <c r="G43">
        <v>419.2</v>
      </c>
      <c r="H43">
        <f t="shared" si="4"/>
        <v>16768000</v>
      </c>
    </row>
    <row r="44" spans="1:8">
      <c r="A44" t="s">
        <v>53</v>
      </c>
      <c r="B44">
        <f t="shared" si="5"/>
        <v>-24.199999999999989</v>
      </c>
      <c r="C44">
        <v>-10</v>
      </c>
      <c r="D44">
        <f t="shared" si="3"/>
        <v>-11</v>
      </c>
      <c r="E44">
        <f t="shared" si="3"/>
        <v>-12</v>
      </c>
      <c r="F44">
        <f t="shared" si="3"/>
        <v>-13</v>
      </c>
      <c r="G44">
        <v>443.4</v>
      </c>
      <c r="H44">
        <f t="shared" si="4"/>
        <v>17736000</v>
      </c>
    </row>
    <row r="45" spans="1:8">
      <c r="A45" t="s">
        <v>54</v>
      </c>
      <c r="B45">
        <f t="shared" si="5"/>
        <v>-42</v>
      </c>
      <c r="C45">
        <v>-11</v>
      </c>
      <c r="D45">
        <f t="shared" si="3"/>
        <v>-12</v>
      </c>
      <c r="E45">
        <f t="shared" si="3"/>
        <v>-13</v>
      </c>
      <c r="F45">
        <f t="shared" si="3"/>
        <v>-14</v>
      </c>
      <c r="G45">
        <v>485.4</v>
      </c>
      <c r="H45">
        <f t="shared" si="4"/>
        <v>19416000</v>
      </c>
    </row>
    <row r="46" spans="1:8">
      <c r="A46" t="s">
        <v>55</v>
      </c>
      <c r="B46">
        <f t="shared" si="5"/>
        <v>-55.600000000000023</v>
      </c>
      <c r="C46">
        <v>-12</v>
      </c>
      <c r="D46">
        <f t="shared" si="3"/>
        <v>-13</v>
      </c>
      <c r="E46">
        <f t="shared" si="3"/>
        <v>-14</v>
      </c>
      <c r="F46">
        <f t="shared" si="3"/>
        <v>-15</v>
      </c>
      <c r="G46">
        <v>541</v>
      </c>
      <c r="H46">
        <f t="shared" si="4"/>
        <v>21640000</v>
      </c>
    </row>
    <row r="91" spans="1:9">
      <c r="A91" t="s">
        <v>141</v>
      </c>
    </row>
    <row r="92" spans="1:9">
      <c r="C92" t="s">
        <v>127</v>
      </c>
      <c r="D92" t="s">
        <v>128</v>
      </c>
      <c r="E92" t="s">
        <v>129</v>
      </c>
      <c r="F92" t="s">
        <v>130</v>
      </c>
      <c r="G92" t="s">
        <v>126</v>
      </c>
      <c r="H92" t="s">
        <v>569</v>
      </c>
      <c r="I92" t="s">
        <v>57</v>
      </c>
    </row>
    <row r="93" spans="1:9">
      <c r="A93" t="s">
        <v>143</v>
      </c>
      <c r="B93">
        <f>-G93</f>
        <v>-4</v>
      </c>
      <c r="C93">
        <v>-1</v>
      </c>
      <c r="D93">
        <f t="shared" ref="D93:F99" si="6">C93-1</f>
        <v>-2</v>
      </c>
      <c r="E93">
        <f t="shared" si="6"/>
        <v>-3</v>
      </c>
      <c r="F93">
        <f t="shared" si="6"/>
        <v>-4</v>
      </c>
      <c r="G93">
        <v>4</v>
      </c>
      <c r="H93">
        <f>G93*1000/25</f>
        <v>160</v>
      </c>
      <c r="I93" t="s">
        <v>156</v>
      </c>
    </row>
    <row r="94" spans="1:9">
      <c r="A94" t="s">
        <v>144</v>
      </c>
      <c r="B94">
        <f t="shared" ref="B94:B99" si="7">(G94-G93)*(-1)</f>
        <v>-4</v>
      </c>
      <c r="C94">
        <v>-2</v>
      </c>
      <c r="D94">
        <f t="shared" si="6"/>
        <v>-3</v>
      </c>
      <c r="E94">
        <f t="shared" si="6"/>
        <v>-4</v>
      </c>
      <c r="F94">
        <f t="shared" si="6"/>
        <v>-5</v>
      </c>
      <c r="G94">
        <v>8</v>
      </c>
      <c r="H94">
        <f t="shared" ref="H94:H99" si="8">G94*1000/25</f>
        <v>320</v>
      </c>
      <c r="I94" t="s">
        <v>156</v>
      </c>
    </row>
    <row r="95" spans="1:9">
      <c r="A95" t="s">
        <v>145</v>
      </c>
      <c r="B95">
        <f t="shared" si="7"/>
        <v>-4</v>
      </c>
      <c r="C95">
        <v>-3</v>
      </c>
      <c r="D95">
        <f t="shared" si="6"/>
        <v>-4</v>
      </c>
      <c r="E95">
        <f t="shared" si="6"/>
        <v>-5</v>
      </c>
      <c r="F95">
        <f t="shared" si="6"/>
        <v>-6</v>
      </c>
      <c r="G95">
        <v>12</v>
      </c>
      <c r="H95">
        <f t="shared" si="8"/>
        <v>480</v>
      </c>
      <c r="I95" t="s">
        <v>156</v>
      </c>
    </row>
    <row r="96" spans="1:9">
      <c r="A96" t="s">
        <v>146</v>
      </c>
      <c r="B96">
        <f t="shared" si="7"/>
        <v>-114</v>
      </c>
      <c r="C96">
        <v>-4</v>
      </c>
      <c r="D96">
        <f t="shared" si="6"/>
        <v>-5</v>
      </c>
      <c r="E96">
        <f t="shared" si="6"/>
        <v>-6</v>
      </c>
      <c r="F96">
        <f t="shared" si="6"/>
        <v>-7</v>
      </c>
      <c r="G96" s="2">
        <v>126</v>
      </c>
      <c r="H96" s="2">
        <f t="shared" si="8"/>
        <v>5040</v>
      </c>
    </row>
    <row r="97" spans="1:8">
      <c r="A97" t="s">
        <v>147</v>
      </c>
      <c r="B97">
        <f t="shared" si="7"/>
        <v>-655</v>
      </c>
      <c r="C97">
        <v>-5</v>
      </c>
      <c r="D97">
        <f t="shared" si="6"/>
        <v>-6</v>
      </c>
      <c r="E97">
        <f t="shared" si="6"/>
        <v>-7</v>
      </c>
      <c r="F97">
        <f t="shared" si="6"/>
        <v>-8</v>
      </c>
      <c r="G97" s="2">
        <v>781</v>
      </c>
      <c r="H97">
        <f t="shared" si="8"/>
        <v>31240</v>
      </c>
    </row>
    <row r="98" spans="1:8">
      <c r="A98" t="s">
        <v>148</v>
      </c>
      <c r="B98">
        <f t="shared" si="7"/>
        <v>-1025</v>
      </c>
      <c r="C98">
        <v>-6</v>
      </c>
      <c r="D98">
        <f t="shared" si="6"/>
        <v>-7</v>
      </c>
      <c r="E98">
        <f t="shared" si="6"/>
        <v>-8</v>
      </c>
      <c r="F98">
        <f t="shared" si="6"/>
        <v>-9</v>
      </c>
      <c r="G98">
        <v>1806</v>
      </c>
      <c r="H98">
        <f t="shared" si="8"/>
        <v>72240</v>
      </c>
    </row>
    <row r="99" spans="1:8">
      <c r="A99" t="s">
        <v>149</v>
      </c>
      <c r="B99">
        <f t="shared" si="7"/>
        <v>-782</v>
      </c>
      <c r="C99">
        <v>-7</v>
      </c>
      <c r="D99">
        <f t="shared" si="6"/>
        <v>-8</v>
      </c>
      <c r="E99">
        <f t="shared" si="6"/>
        <v>-9</v>
      </c>
      <c r="F99">
        <f t="shared" si="6"/>
        <v>-10</v>
      </c>
      <c r="G99">
        <v>2588</v>
      </c>
      <c r="H99">
        <f t="shared" si="8"/>
        <v>103520</v>
      </c>
    </row>
    <row r="113" spans="1:8">
      <c r="A113" t="s">
        <v>141</v>
      </c>
    </row>
    <row r="114" spans="1:8">
      <c r="C114" t="s">
        <v>127</v>
      </c>
      <c r="D114" t="s">
        <v>128</v>
      </c>
      <c r="E114" t="s">
        <v>129</v>
      </c>
      <c r="F114" t="s">
        <v>130</v>
      </c>
      <c r="G114" t="s">
        <v>126</v>
      </c>
      <c r="H114" t="s">
        <v>569</v>
      </c>
    </row>
    <row r="115" spans="1:8">
      <c r="A115" t="s">
        <v>150</v>
      </c>
      <c r="B115">
        <f>-G115</f>
        <v>-12</v>
      </c>
      <c r="C115">
        <v>-4000</v>
      </c>
      <c r="D115">
        <f t="shared" ref="D115:F119" si="9">C115-1</f>
        <v>-4001</v>
      </c>
      <c r="E115">
        <f t="shared" si="9"/>
        <v>-4002</v>
      </c>
      <c r="F115">
        <f t="shared" si="9"/>
        <v>-4003</v>
      </c>
      <c r="G115">
        <v>12</v>
      </c>
      <c r="H115">
        <f>G115*1000/25</f>
        <v>480</v>
      </c>
    </row>
    <row r="116" spans="1:8">
      <c r="A116" t="s">
        <v>146</v>
      </c>
      <c r="B116">
        <f>(G116-G115)*(-1)</f>
        <v>-114</v>
      </c>
      <c r="C116">
        <v>-4</v>
      </c>
      <c r="D116">
        <f t="shared" si="9"/>
        <v>-5</v>
      </c>
      <c r="E116">
        <f t="shared" si="9"/>
        <v>-6</v>
      </c>
      <c r="F116">
        <f t="shared" si="9"/>
        <v>-7</v>
      </c>
      <c r="G116">
        <v>126</v>
      </c>
      <c r="H116">
        <f t="shared" ref="H116:H119" si="10">G116*1000/25</f>
        <v>5040</v>
      </c>
    </row>
    <row r="117" spans="1:8">
      <c r="A117" t="s">
        <v>147</v>
      </c>
      <c r="B117">
        <f t="shared" ref="B117:B119" si="11">(G117-G116)*(-1)</f>
        <v>-655</v>
      </c>
      <c r="C117">
        <v>-5</v>
      </c>
      <c r="D117">
        <f t="shared" si="9"/>
        <v>-6</v>
      </c>
      <c r="E117">
        <f t="shared" si="9"/>
        <v>-7</v>
      </c>
      <c r="F117">
        <f t="shared" si="9"/>
        <v>-8</v>
      </c>
      <c r="G117">
        <v>781</v>
      </c>
      <c r="H117">
        <f t="shared" si="10"/>
        <v>31240</v>
      </c>
    </row>
    <row r="118" spans="1:8">
      <c r="A118" t="s">
        <v>148</v>
      </c>
      <c r="B118">
        <f t="shared" si="11"/>
        <v>-1025</v>
      </c>
      <c r="C118">
        <v>-6</v>
      </c>
      <c r="D118">
        <f t="shared" si="9"/>
        <v>-7</v>
      </c>
      <c r="E118">
        <f t="shared" si="9"/>
        <v>-8</v>
      </c>
      <c r="F118">
        <f t="shared" si="9"/>
        <v>-9</v>
      </c>
      <c r="G118">
        <v>1806</v>
      </c>
      <c r="H118">
        <f t="shared" si="10"/>
        <v>72240</v>
      </c>
    </row>
    <row r="119" spans="1:8">
      <c r="A119" t="s">
        <v>149</v>
      </c>
      <c r="B119">
        <f t="shared" si="11"/>
        <v>-782</v>
      </c>
      <c r="C119">
        <v>-7</v>
      </c>
      <c r="D119">
        <f t="shared" si="9"/>
        <v>-8</v>
      </c>
      <c r="E119">
        <f t="shared" si="9"/>
        <v>-9</v>
      </c>
      <c r="F119">
        <f t="shared" si="9"/>
        <v>-10</v>
      </c>
      <c r="G119">
        <v>2588</v>
      </c>
      <c r="H119">
        <f t="shared" si="10"/>
        <v>103520</v>
      </c>
    </row>
    <row r="139" spans="1:8">
      <c r="A139" t="s">
        <v>151</v>
      </c>
    </row>
    <row r="140" spans="1:8">
      <c r="C140" t="s">
        <v>127</v>
      </c>
      <c r="D140" t="s">
        <v>128</v>
      </c>
      <c r="E140" t="s">
        <v>129</v>
      </c>
      <c r="F140" t="s">
        <v>130</v>
      </c>
      <c r="G140" t="s">
        <v>126</v>
      </c>
      <c r="H140" t="s">
        <v>569</v>
      </c>
    </row>
    <row r="141" spans="1:8">
      <c r="A141" t="s">
        <v>152</v>
      </c>
      <c r="B141">
        <f>-G141</f>
        <v>-150</v>
      </c>
      <c r="C141">
        <v>-32345</v>
      </c>
      <c r="D141">
        <f t="shared" ref="D141:F141" si="12">C141-1</f>
        <v>-32346</v>
      </c>
      <c r="E141">
        <f t="shared" si="12"/>
        <v>-32347</v>
      </c>
      <c r="F141">
        <f t="shared" si="12"/>
        <v>-32348</v>
      </c>
      <c r="G141">
        <v>150</v>
      </c>
      <c r="H141">
        <f>G141/25</f>
        <v>6</v>
      </c>
    </row>
    <row r="142" spans="1:8">
      <c r="A142" t="s">
        <v>153</v>
      </c>
      <c r="B142">
        <f>(G142-G141)*(-1)</f>
        <v>-5850</v>
      </c>
      <c r="C142">
        <v>-4</v>
      </c>
      <c r="D142">
        <f t="shared" ref="D142:F142" si="13">C142-1</f>
        <v>-5</v>
      </c>
      <c r="E142">
        <f t="shared" si="13"/>
        <v>-6</v>
      </c>
      <c r="F142">
        <f t="shared" si="13"/>
        <v>-7</v>
      </c>
      <c r="G142">
        <v>6000</v>
      </c>
      <c r="H142">
        <f t="shared" ref="H142:H144" si="14">G142/25</f>
        <v>240</v>
      </c>
    </row>
    <row r="143" spans="1:8">
      <c r="A143" t="s">
        <v>154</v>
      </c>
      <c r="B143">
        <f t="shared" ref="B143:B144" si="15">(G143-G142)*(-1)</f>
        <v>-4000</v>
      </c>
      <c r="C143">
        <v>-5</v>
      </c>
      <c r="D143">
        <f t="shared" ref="D143:F143" si="16">C143-1</f>
        <v>-6</v>
      </c>
      <c r="E143">
        <f t="shared" si="16"/>
        <v>-7</v>
      </c>
      <c r="F143">
        <f t="shared" si="16"/>
        <v>-8</v>
      </c>
      <c r="G143">
        <v>10000</v>
      </c>
      <c r="H143">
        <f t="shared" si="14"/>
        <v>400</v>
      </c>
    </row>
    <row r="144" spans="1:8">
      <c r="A144" t="s">
        <v>155</v>
      </c>
      <c r="B144">
        <f t="shared" si="15"/>
        <v>-2000</v>
      </c>
      <c r="C144">
        <v>-6</v>
      </c>
      <c r="D144">
        <f t="shared" ref="D144:F144" si="17">C144-1</f>
        <v>-7</v>
      </c>
      <c r="E144">
        <f t="shared" si="17"/>
        <v>-8</v>
      </c>
      <c r="F144">
        <f t="shared" si="17"/>
        <v>-9</v>
      </c>
      <c r="G144">
        <v>12000</v>
      </c>
      <c r="H144">
        <f t="shared" si="14"/>
        <v>480</v>
      </c>
    </row>
  </sheetData>
  <hyperlinks>
    <hyperlink ref="E31" r:id="rId1"/>
    <hyperlink ref="E28" r:id="rId2" location=":~:text=Roughly%2010%20percent%20of%20the,roughly%2065%20million%20years%20ago."/>
    <hyperlink ref="E32" r:id="rId3"/>
    <hyperlink ref="E5" r:id="rId4"/>
    <hyperlink ref="E15" r:id="rId5"/>
    <hyperlink ref="E19" r:id="rId6"/>
    <hyperlink ref="E8" r:id="rId7"/>
    <hyperlink ref="E13" r:id="rId8" location="Aussterben"/>
    <hyperlink ref="E14" r:id="rId9"/>
    <hyperlink ref="E11" r:id="rId10"/>
    <hyperlink ref="E12" r:id="rId11"/>
    <hyperlink ref="E17" r:id="rId12"/>
    <hyperlink ref="E10" r:id="rId13"/>
    <hyperlink ref="E9" r:id="rId14"/>
    <hyperlink ref="E20" r:id="rId15"/>
    <hyperlink ref="E21" r:id="rId16"/>
    <hyperlink ref="E23" r:id="rId17"/>
    <hyperlink ref="E26" r:id="rId18"/>
  </hyperlinks>
  <pageMargins left="0.7" right="0.7" top="0.78740157499999996" bottom="0.78740157499999996" header="0.3" footer="0.3"/>
  <pageSetup paperSize="9" orientation="portrait" horizontalDpi="360" verticalDpi="360" r:id="rId19"/>
  <drawing r:id="rId20"/>
</worksheet>
</file>

<file path=xl/worksheets/sheet8.xml><?xml version="1.0" encoding="utf-8"?>
<worksheet xmlns="http://schemas.openxmlformats.org/spreadsheetml/2006/main" xmlns:r="http://schemas.openxmlformats.org/officeDocument/2006/relationships">
  <dimension ref="A1:F18"/>
  <sheetViews>
    <sheetView workbookViewId="0">
      <selection activeCell="B22" sqref="B22"/>
    </sheetView>
  </sheetViews>
  <sheetFormatPr baseColWidth="10" defaultRowHeight="14.4"/>
  <cols>
    <col min="1" max="1" width="20" customWidth="1"/>
  </cols>
  <sheetData>
    <row r="1" spans="1:6" s="2" customFormat="1">
      <c r="A1" s="2" t="s">
        <v>56</v>
      </c>
      <c r="B1" s="2" t="s">
        <v>7</v>
      </c>
      <c r="C1" s="2" t="s">
        <v>8</v>
      </c>
      <c r="D1" s="2" t="s">
        <v>57</v>
      </c>
      <c r="E1" s="2" t="s">
        <v>9</v>
      </c>
      <c r="F1" s="2" t="s">
        <v>31</v>
      </c>
    </row>
    <row r="2" spans="1:6">
      <c r="A2" t="s">
        <v>175</v>
      </c>
      <c r="B2" t="s">
        <v>176</v>
      </c>
      <c r="C2">
        <v>3.3</v>
      </c>
      <c r="E2" s="1" t="s">
        <v>174</v>
      </c>
      <c r="F2" s="3">
        <v>45656</v>
      </c>
    </row>
    <row r="3" spans="1:6">
      <c r="A3" t="s">
        <v>177</v>
      </c>
      <c r="B3" t="s">
        <v>176</v>
      </c>
      <c r="C3">
        <v>2.27</v>
      </c>
      <c r="E3" s="1" t="s">
        <v>178</v>
      </c>
      <c r="F3" s="3">
        <v>45656</v>
      </c>
    </row>
    <row r="4" spans="1:6">
      <c r="A4" t="s">
        <v>180</v>
      </c>
      <c r="B4" t="s">
        <v>176</v>
      </c>
      <c r="C4">
        <v>5.75</v>
      </c>
      <c r="E4" s="1" t="s">
        <v>179</v>
      </c>
      <c r="F4" s="3">
        <v>45656</v>
      </c>
    </row>
    <row r="5" spans="1:6">
      <c r="A5" t="s">
        <v>181</v>
      </c>
      <c r="B5" t="s">
        <v>176</v>
      </c>
      <c r="C5">
        <v>6.45</v>
      </c>
      <c r="E5" s="1" t="s">
        <v>182</v>
      </c>
      <c r="F5" s="3">
        <v>45656</v>
      </c>
    </row>
    <row r="6" spans="1:6">
      <c r="A6" t="s">
        <v>184</v>
      </c>
      <c r="E6" s="1" t="s">
        <v>183</v>
      </c>
      <c r="F6" s="3">
        <v>45656</v>
      </c>
    </row>
    <row r="7" spans="1:6">
      <c r="A7" t="s">
        <v>504</v>
      </c>
      <c r="E7" s="1" t="s">
        <v>505</v>
      </c>
      <c r="F7" s="3">
        <v>45690</v>
      </c>
    </row>
    <row r="8" spans="1:6">
      <c r="A8" t="s">
        <v>507</v>
      </c>
      <c r="E8" s="1" t="s">
        <v>506</v>
      </c>
      <c r="F8" s="3">
        <v>45690</v>
      </c>
    </row>
    <row r="9" spans="1:6">
      <c r="A9" t="s">
        <v>508</v>
      </c>
      <c r="E9" s="1" t="s">
        <v>187</v>
      </c>
      <c r="F9" s="3">
        <v>45690</v>
      </c>
    </row>
    <row r="10" spans="1:6">
      <c r="A10" t="s">
        <v>510</v>
      </c>
      <c r="E10" s="1" t="s">
        <v>509</v>
      </c>
      <c r="F10" s="3">
        <v>45690</v>
      </c>
    </row>
    <row r="11" spans="1:6">
      <c r="A11" t="s">
        <v>502</v>
      </c>
      <c r="E11" s="1" t="s">
        <v>501</v>
      </c>
      <c r="F11" s="3">
        <v>45689</v>
      </c>
    </row>
    <row r="12" spans="1:6">
      <c r="A12" t="s">
        <v>185</v>
      </c>
      <c r="E12" s="1" t="s">
        <v>186</v>
      </c>
      <c r="F12" s="3">
        <v>45656</v>
      </c>
    </row>
    <row r="13" spans="1:6">
      <c r="A13" s="17" t="s">
        <v>511</v>
      </c>
      <c r="E13" s="1" t="s">
        <v>512</v>
      </c>
      <c r="F13" s="3">
        <v>45690</v>
      </c>
    </row>
    <row r="14" spans="1:6">
      <c r="A14" t="s">
        <v>498</v>
      </c>
      <c r="E14" s="1" t="s">
        <v>499</v>
      </c>
      <c r="F14" s="3">
        <v>45689</v>
      </c>
    </row>
    <row r="15" spans="1:6">
      <c r="A15" t="s">
        <v>500</v>
      </c>
      <c r="E15" s="1" t="s">
        <v>186</v>
      </c>
      <c r="F15" s="3">
        <v>45689</v>
      </c>
    </row>
    <row r="16" spans="1:6">
      <c r="A16" t="s">
        <v>502</v>
      </c>
      <c r="E16" s="1" t="s">
        <v>501</v>
      </c>
      <c r="F16" s="3">
        <v>45689</v>
      </c>
    </row>
    <row r="17" spans="1:6">
      <c r="A17" t="s">
        <v>503</v>
      </c>
      <c r="E17" s="1" t="s">
        <v>188</v>
      </c>
      <c r="F17" s="3">
        <v>45656</v>
      </c>
    </row>
    <row r="18" spans="1:6">
      <c r="A18" t="s">
        <v>222</v>
      </c>
      <c r="E18" s="1" t="s">
        <v>223</v>
      </c>
      <c r="F18" s="3">
        <v>45669</v>
      </c>
    </row>
  </sheetData>
  <hyperlinks>
    <hyperlink ref="E2" r:id="rId1"/>
    <hyperlink ref="E4" r:id="rId2"/>
    <hyperlink ref="E6" r:id="rId3" location="Entstehung_und_St%C3%A4rke"/>
    <hyperlink ref="E12" r:id="rId4" location="Japan"/>
    <hyperlink ref="E17" r:id="rId5" location="T%C5%8Dhoku-Region_x000a_"/>
    <hyperlink ref="E18" r:id="rId6" display="https://www.munichre.com/de/unternehmen/media-relations/medieninformationen-und-unternehmensnachrichten/medieninformationen/2025/naturkatastrophen-2024.html"/>
    <hyperlink ref="E7" r:id="rId7"/>
    <hyperlink ref="E14" r:id="rId8" location="Bedeutung_f%C3%BCr_den_Katastrophen-_und_K%C3%BCstenschutz"/>
  </hyperlinks>
  <pageMargins left="0.7" right="0.7" top="0.78740157499999996" bottom="0.78740157499999996" header="0.3" footer="0.3"/>
  <pageSetup paperSize="9" orientation="portrait" horizontalDpi="360" verticalDpi="360" r:id="rId9"/>
</worksheet>
</file>

<file path=xl/worksheets/sheet9.xml><?xml version="1.0" encoding="utf-8"?>
<worksheet xmlns="http://schemas.openxmlformats.org/spreadsheetml/2006/main" xmlns:r="http://schemas.openxmlformats.org/officeDocument/2006/relationships">
  <dimension ref="A1:J104"/>
  <sheetViews>
    <sheetView zoomScale="115" zoomScaleNormal="115" workbookViewId="0">
      <pane ySplit="1" topLeftCell="A23" activePane="bottomLeft" state="frozen"/>
      <selection pane="bottomLeft" activeCell="E33" sqref="E33"/>
    </sheetView>
  </sheetViews>
  <sheetFormatPr baseColWidth="10" defaultRowHeight="14.4"/>
  <cols>
    <col min="1" max="1" width="32.88671875" customWidth="1"/>
    <col min="2" max="2" width="12.44140625" customWidth="1"/>
    <col min="5" max="5" width="19.21875" customWidth="1"/>
    <col min="9" max="9" width="34.6640625" customWidth="1"/>
    <col min="10" max="10" width="25.77734375" customWidth="1"/>
  </cols>
  <sheetData>
    <row r="1" spans="1:8" s="2" customFormat="1">
      <c r="A1" s="2" t="s">
        <v>56</v>
      </c>
      <c r="B1" s="2" t="s">
        <v>7</v>
      </c>
      <c r="C1" s="2" t="s">
        <v>8</v>
      </c>
      <c r="D1" s="2" t="s">
        <v>413</v>
      </c>
      <c r="E1" s="2" t="s">
        <v>57</v>
      </c>
      <c r="F1" s="2" t="s">
        <v>9</v>
      </c>
      <c r="G1" s="2" t="s">
        <v>31</v>
      </c>
      <c r="H1" s="2" t="s">
        <v>380</v>
      </c>
    </row>
    <row r="2" spans="1:8">
      <c r="A2" t="s">
        <v>225</v>
      </c>
      <c r="F2" s="1" t="s">
        <v>224</v>
      </c>
      <c r="G2" s="3">
        <v>45670</v>
      </c>
      <c r="H2" s="3"/>
    </row>
    <row r="3" spans="1:8">
      <c r="A3" t="s">
        <v>664</v>
      </c>
      <c r="F3" s="1" t="s">
        <v>663</v>
      </c>
      <c r="G3" s="3">
        <v>45887</v>
      </c>
      <c r="H3" s="3"/>
    </row>
    <row r="4" spans="1:8">
      <c r="A4" t="s">
        <v>226</v>
      </c>
      <c r="B4" t="s">
        <v>61</v>
      </c>
      <c r="C4">
        <v>222.52</v>
      </c>
      <c r="F4" s="1" t="s">
        <v>227</v>
      </c>
      <c r="G4" s="3">
        <v>45674</v>
      </c>
      <c r="H4" s="3"/>
    </row>
    <row r="5" spans="1:8">
      <c r="A5" t="s">
        <v>513</v>
      </c>
      <c r="B5" t="s">
        <v>61</v>
      </c>
      <c r="C5">
        <v>200</v>
      </c>
      <c r="F5" s="1" t="s">
        <v>228</v>
      </c>
      <c r="G5" s="3">
        <v>45674</v>
      </c>
      <c r="H5" s="3"/>
    </row>
    <row r="6" spans="1:8">
      <c r="A6" t="s">
        <v>229</v>
      </c>
      <c r="B6" t="s">
        <v>230</v>
      </c>
      <c r="C6">
        <v>2.2000000000000002</v>
      </c>
      <c r="F6" s="1" t="s">
        <v>228</v>
      </c>
      <c r="G6" s="3">
        <v>45674</v>
      </c>
      <c r="H6" s="3"/>
    </row>
    <row r="7" spans="1:8">
      <c r="A7" t="s">
        <v>232</v>
      </c>
      <c r="F7" s="1" t="s">
        <v>231</v>
      </c>
      <c r="G7" s="3">
        <v>45674</v>
      </c>
      <c r="H7" s="3"/>
    </row>
    <row r="8" spans="1:8">
      <c r="A8" t="s">
        <v>234</v>
      </c>
      <c r="B8" t="s">
        <v>230</v>
      </c>
      <c r="C8">
        <v>5.6</v>
      </c>
      <c r="F8" s="1" t="s">
        <v>233</v>
      </c>
      <c r="G8" s="3">
        <v>45674</v>
      </c>
      <c r="H8" s="3"/>
    </row>
    <row r="9" spans="1:8">
      <c r="A9" t="s">
        <v>245</v>
      </c>
      <c r="B9" t="s">
        <v>246</v>
      </c>
      <c r="C9">
        <v>47</v>
      </c>
      <c r="F9" s="1" t="s">
        <v>244</v>
      </c>
      <c r="G9" s="3">
        <v>45675</v>
      </c>
      <c r="H9" s="3"/>
    </row>
    <row r="10" spans="1:8">
      <c r="A10" t="s">
        <v>247</v>
      </c>
      <c r="B10" t="s">
        <v>246</v>
      </c>
      <c r="C10">
        <v>47</v>
      </c>
      <c r="F10" s="1" t="s">
        <v>244</v>
      </c>
      <c r="G10" s="3">
        <v>45675</v>
      </c>
      <c r="H10" s="3"/>
    </row>
    <row r="11" spans="1:8">
      <c r="A11" t="s">
        <v>249</v>
      </c>
      <c r="B11" t="s">
        <v>250</v>
      </c>
      <c r="C11">
        <v>78000</v>
      </c>
      <c r="F11" s="1" t="s">
        <v>248</v>
      </c>
      <c r="G11" s="3">
        <v>45675</v>
      </c>
      <c r="H11" s="3"/>
    </row>
    <row r="12" spans="1:8">
      <c r="A12" t="s">
        <v>251</v>
      </c>
      <c r="B12" t="s">
        <v>250</v>
      </c>
      <c r="C12">
        <f>17400*0.83</f>
        <v>14442</v>
      </c>
      <c r="F12" s="1" t="s">
        <v>248</v>
      </c>
      <c r="G12" s="3">
        <v>45675</v>
      </c>
      <c r="H12" s="3"/>
    </row>
    <row r="13" spans="1:8">
      <c r="A13" t="s">
        <v>253</v>
      </c>
      <c r="B13" t="s">
        <v>254</v>
      </c>
      <c r="C13">
        <v>3.15</v>
      </c>
      <c r="F13" s="1" t="s">
        <v>252</v>
      </c>
      <c r="G13" s="3">
        <v>45675</v>
      </c>
      <c r="H13" s="3"/>
    </row>
    <row r="14" spans="1:8">
      <c r="A14" t="s">
        <v>255</v>
      </c>
      <c r="B14" t="s">
        <v>246</v>
      </c>
      <c r="C14">
        <v>4</v>
      </c>
      <c r="F14" s="1" t="s">
        <v>256</v>
      </c>
      <c r="G14" s="3">
        <v>45675</v>
      </c>
      <c r="H14" s="3"/>
    </row>
    <row r="15" spans="1:8">
      <c r="A15" t="s">
        <v>257</v>
      </c>
      <c r="B15" t="s">
        <v>250</v>
      </c>
      <c r="C15">
        <f>(C11+C12)*C13/(C14-1)</f>
        <v>97064.099999999991</v>
      </c>
    </row>
    <row r="16" spans="1:8">
      <c r="A16" t="s">
        <v>258</v>
      </c>
      <c r="B16" t="s">
        <v>165</v>
      </c>
      <c r="C16">
        <f>C15/1000/KeelingKurve!C16</f>
        <v>21.177621818181819</v>
      </c>
    </row>
    <row r="17" spans="1:8">
      <c r="A17" t="s">
        <v>260</v>
      </c>
      <c r="F17" s="1" t="s">
        <v>259</v>
      </c>
      <c r="G17" s="3">
        <v>45675</v>
      </c>
      <c r="H17" s="3"/>
    </row>
    <row r="18" spans="1:8">
      <c r="A18" t="s">
        <v>262</v>
      </c>
      <c r="B18" t="s">
        <v>265</v>
      </c>
      <c r="C18" t="s">
        <v>267</v>
      </c>
      <c r="F18" s="1" t="s">
        <v>261</v>
      </c>
      <c r="G18" s="3">
        <v>45675</v>
      </c>
      <c r="H18" s="3"/>
    </row>
    <row r="19" spans="1:8">
      <c r="A19" t="s">
        <v>264</v>
      </c>
      <c r="B19" t="s">
        <v>265</v>
      </c>
      <c r="C19" t="s">
        <v>266</v>
      </c>
      <c r="F19" s="1" t="s">
        <v>263</v>
      </c>
      <c r="G19" s="3">
        <v>45675</v>
      </c>
      <c r="H19" s="3"/>
    </row>
    <row r="20" spans="1:8" ht="15.6">
      <c r="A20" t="s">
        <v>269</v>
      </c>
      <c r="B20" t="s">
        <v>270</v>
      </c>
      <c r="C20">
        <v>142</v>
      </c>
      <c r="F20" s="1" t="s">
        <v>268</v>
      </c>
      <c r="G20" s="3">
        <v>45676</v>
      </c>
      <c r="H20" s="3"/>
    </row>
    <row r="21" spans="1:8" ht="15.6">
      <c r="A21" t="s">
        <v>554</v>
      </c>
      <c r="B21" t="s">
        <v>271</v>
      </c>
      <c r="C21">
        <v>230</v>
      </c>
      <c r="F21" s="1" t="s">
        <v>268</v>
      </c>
      <c r="G21" s="3">
        <v>45676</v>
      </c>
      <c r="H21" s="3"/>
    </row>
    <row r="22" spans="1:8" ht="15.6">
      <c r="A22" t="s">
        <v>272</v>
      </c>
      <c r="B22" t="s">
        <v>273</v>
      </c>
      <c r="C22">
        <f>C20*C21/100</f>
        <v>326.60000000000002</v>
      </c>
    </row>
    <row r="23" spans="1:8" ht="15.6">
      <c r="A23" t="s">
        <v>275</v>
      </c>
      <c r="B23" t="s">
        <v>273</v>
      </c>
      <c r="C23">
        <v>380.58</v>
      </c>
      <c r="F23" s="1" t="s">
        <v>274</v>
      </c>
      <c r="G23" s="3">
        <v>45676</v>
      </c>
      <c r="H23" s="3"/>
    </row>
    <row r="24" spans="1:8">
      <c r="A24" t="s">
        <v>277</v>
      </c>
      <c r="B24" t="s">
        <v>278</v>
      </c>
      <c r="C24">
        <v>1</v>
      </c>
      <c r="F24" s="1" t="s">
        <v>276</v>
      </c>
      <c r="G24" s="3">
        <v>45676</v>
      </c>
      <c r="H24" s="3"/>
    </row>
    <row r="25" spans="1:8">
      <c r="A25" t="s">
        <v>280</v>
      </c>
      <c r="B25" t="s">
        <v>281</v>
      </c>
      <c r="C25" t="s">
        <v>282</v>
      </c>
      <c r="F25" s="1" t="s">
        <v>279</v>
      </c>
      <c r="G25" s="3">
        <v>45676</v>
      </c>
      <c r="H25" s="3"/>
    </row>
    <row r="26" spans="1:8">
      <c r="A26" s="2" t="s">
        <v>587</v>
      </c>
      <c r="H26" s="3"/>
    </row>
    <row r="27" spans="1:8">
      <c r="A27" t="s">
        <v>556</v>
      </c>
      <c r="B27" t="s">
        <v>68</v>
      </c>
      <c r="C27">
        <v>18.32</v>
      </c>
      <c r="E27" s="1" t="s">
        <v>555</v>
      </c>
      <c r="F27" s="3">
        <v>45724</v>
      </c>
    </row>
    <row r="28" spans="1:8">
      <c r="A28" t="s">
        <v>557</v>
      </c>
      <c r="B28" t="s">
        <v>68</v>
      </c>
      <c r="C28">
        <v>5.5</v>
      </c>
      <c r="E28" s="1"/>
      <c r="F28" s="3"/>
    </row>
    <row r="29" spans="1:8">
      <c r="A29" t="s">
        <v>558</v>
      </c>
      <c r="B29" t="s">
        <v>64</v>
      </c>
      <c r="C29">
        <f>C27*C28</f>
        <v>100.76</v>
      </c>
      <c r="E29" s="1"/>
      <c r="F29" s="3"/>
    </row>
    <row r="30" spans="1:8">
      <c r="A30" t="str">
        <f>WorldLifeParzelle!A29</f>
        <v xml:space="preserve">Abnahme Fläche pro Jahr </v>
      </c>
      <c r="B30" t="str">
        <f>WorldLifeParzelle!B29</f>
        <v>m²</v>
      </c>
      <c r="C30">
        <f>WorldLifeParzelle!C29</f>
        <v>501.13515226897289</v>
      </c>
      <c r="E30" s="1"/>
      <c r="F30" s="3"/>
    </row>
    <row r="31" spans="1:8">
      <c r="A31" t="s">
        <v>560</v>
      </c>
      <c r="B31" t="s">
        <v>559</v>
      </c>
      <c r="C31">
        <f>C30/C29</f>
        <v>4.9735525235110449</v>
      </c>
      <c r="E31" s="1"/>
      <c r="F31" s="3"/>
    </row>
    <row r="32" spans="1:8">
      <c r="A32" t="s">
        <v>666</v>
      </c>
      <c r="F32" s="1" t="s">
        <v>665</v>
      </c>
      <c r="G32" s="3">
        <v>45887</v>
      </c>
    </row>
    <row r="33" spans="1:8">
      <c r="A33" t="str">
        <f>'WorldLifeParzelle-Primärenergie'!A11</f>
        <v>Primärenergieverbrauch Deutschland pro Person und Tag</v>
      </c>
      <c r="B33" t="str">
        <f>'WorldLifeParzelle-Primärenergie'!B11</f>
        <v>KWh/Tag</v>
      </c>
      <c r="C33">
        <f>'WorldLifeParzelle-Primärenergie'!C11</f>
        <v>106.63604298252808</v>
      </c>
      <c r="F33" s="1"/>
      <c r="G33" s="3"/>
    </row>
    <row r="34" spans="1:8">
      <c r="A34" t="s">
        <v>552</v>
      </c>
      <c r="B34" t="str">
        <f>'WorldLifeParzelle-Primärenergie'!B12</f>
        <v>l/Tag</v>
      </c>
      <c r="C34">
        <v>2.9</v>
      </c>
      <c r="F34" s="1" t="s">
        <v>551</v>
      </c>
      <c r="G34" s="3">
        <v>45711</v>
      </c>
    </row>
    <row r="35" spans="1:8">
      <c r="A35" t="s">
        <v>553</v>
      </c>
      <c r="C35">
        <f>C33/C34</f>
        <v>36.77104930432003</v>
      </c>
      <c r="F35" s="1"/>
      <c r="G35" s="3"/>
    </row>
    <row r="36" spans="1:8" ht="15.6">
      <c r="A36" s="25" t="s">
        <v>316</v>
      </c>
      <c r="F36" s="1"/>
      <c r="G36" s="3"/>
      <c r="H36" s="3" t="s">
        <v>381</v>
      </c>
    </row>
    <row r="37" spans="1:8">
      <c r="A37" s="2" t="s">
        <v>427</v>
      </c>
      <c r="D37" s="26"/>
      <c r="F37" s="1"/>
      <c r="G37" s="3"/>
      <c r="H37" s="3" t="s">
        <v>381</v>
      </c>
    </row>
    <row r="38" spans="1:8">
      <c r="A38" t="s">
        <v>283</v>
      </c>
      <c r="B38" t="s">
        <v>284</v>
      </c>
      <c r="C38">
        <v>4190</v>
      </c>
    </row>
    <row r="39" spans="1:8">
      <c r="A39" t="s">
        <v>293</v>
      </c>
      <c r="B39" t="s">
        <v>295</v>
      </c>
      <c r="C39">
        <v>10</v>
      </c>
    </row>
    <row r="40" spans="1:8">
      <c r="A40" t="s">
        <v>294</v>
      </c>
      <c r="B40" t="s">
        <v>290</v>
      </c>
      <c r="C40">
        <v>180</v>
      </c>
    </row>
    <row r="41" spans="1:8">
      <c r="A41" t="s">
        <v>285</v>
      </c>
      <c r="B41" t="s">
        <v>250</v>
      </c>
      <c r="C41">
        <f>C39*C40/60</f>
        <v>30</v>
      </c>
    </row>
    <row r="42" spans="1:8">
      <c r="A42" t="s">
        <v>286</v>
      </c>
      <c r="B42" t="s">
        <v>287</v>
      </c>
      <c r="C42">
        <v>25</v>
      </c>
    </row>
    <row r="43" spans="1:8">
      <c r="A43" t="s">
        <v>426</v>
      </c>
      <c r="B43" t="s">
        <v>288</v>
      </c>
      <c r="C43" s="26">
        <f>C38*C41*C42/3600/1000</f>
        <v>0.87291666666666667</v>
      </c>
      <c r="D43" s="26">
        <f>C43/C$60*100</f>
        <v>7.0803240740740749</v>
      </c>
      <c r="E43" t="s">
        <v>411</v>
      </c>
      <c r="H43" t="s">
        <v>381</v>
      </c>
    </row>
    <row r="44" spans="1:8">
      <c r="A44" s="2" t="s">
        <v>327</v>
      </c>
      <c r="C44" s="26"/>
      <c r="D44" s="26"/>
      <c r="H44" t="s">
        <v>381</v>
      </c>
    </row>
    <row r="45" spans="1:8">
      <c r="A45" s="17" t="s">
        <v>375</v>
      </c>
      <c r="B45" t="s">
        <v>376</v>
      </c>
      <c r="C45" s="26">
        <v>1</v>
      </c>
      <c r="D45" s="26"/>
    </row>
    <row r="46" spans="1:8">
      <c r="A46" t="s">
        <v>328</v>
      </c>
      <c r="B46" t="s">
        <v>64</v>
      </c>
      <c r="C46" s="26">
        <v>20</v>
      </c>
      <c r="D46" s="26"/>
    </row>
    <row r="47" spans="1:8">
      <c r="A47" t="s">
        <v>329</v>
      </c>
      <c r="B47" t="s">
        <v>281</v>
      </c>
      <c r="C47" s="26">
        <f>(12.7+14.3)/2</f>
        <v>13.5</v>
      </c>
      <c r="D47" s="26"/>
      <c r="F47" s="1" t="s">
        <v>330</v>
      </c>
      <c r="G47" s="3">
        <v>45683</v>
      </c>
      <c r="H47" s="3"/>
    </row>
    <row r="48" spans="1:8">
      <c r="A48" t="s">
        <v>364</v>
      </c>
      <c r="B48" t="s">
        <v>281</v>
      </c>
      <c r="C48" s="26">
        <v>20</v>
      </c>
      <c r="D48" s="26"/>
      <c r="F48" s="1" t="s">
        <v>417</v>
      </c>
      <c r="G48" s="3">
        <v>45683</v>
      </c>
      <c r="H48" s="3"/>
    </row>
    <row r="49" spans="1:10" ht="28.8">
      <c r="A49" s="27" t="s">
        <v>344</v>
      </c>
      <c r="B49" s="17"/>
      <c r="C49" s="27"/>
      <c r="D49" s="27"/>
      <c r="E49" s="28" t="s">
        <v>345</v>
      </c>
      <c r="F49" s="1" t="s">
        <v>365</v>
      </c>
      <c r="G49" s="3">
        <v>45683</v>
      </c>
      <c r="H49" s="3"/>
      <c r="I49" s="27" t="s">
        <v>366</v>
      </c>
    </row>
    <row r="50" spans="1:10" ht="28.8">
      <c r="A50" s="20" t="s">
        <v>346</v>
      </c>
      <c r="B50" t="s">
        <v>379</v>
      </c>
      <c r="C50" s="20"/>
      <c r="D50" s="20"/>
      <c r="E50" s="20" t="s">
        <v>347</v>
      </c>
      <c r="F50" s="1"/>
      <c r="G50" s="3"/>
      <c r="H50" s="3"/>
      <c r="I50" s="20" t="s">
        <v>367</v>
      </c>
    </row>
    <row r="51" spans="1:10">
      <c r="A51" s="20" t="s">
        <v>348</v>
      </c>
      <c r="B51" t="s">
        <v>379</v>
      </c>
      <c r="C51">
        <v>40</v>
      </c>
      <c r="E51" s="20" t="s">
        <v>349</v>
      </c>
      <c r="F51" s="1"/>
      <c r="G51" s="3"/>
      <c r="H51" s="3"/>
      <c r="I51" s="20" t="s">
        <v>368</v>
      </c>
    </row>
    <row r="52" spans="1:10">
      <c r="A52" s="20" t="s">
        <v>350</v>
      </c>
      <c r="B52" t="s">
        <v>379</v>
      </c>
      <c r="C52">
        <f>(50+75)/2</f>
        <v>62.5</v>
      </c>
      <c r="E52" s="20" t="s">
        <v>351</v>
      </c>
      <c r="F52" s="1"/>
      <c r="G52" s="3"/>
      <c r="H52" s="3"/>
      <c r="I52" s="20" t="s">
        <v>369</v>
      </c>
    </row>
    <row r="53" spans="1:10">
      <c r="A53" s="20" t="s">
        <v>352</v>
      </c>
      <c r="B53" t="s">
        <v>379</v>
      </c>
      <c r="C53">
        <f>(75+100)/2</f>
        <v>87.5</v>
      </c>
      <c r="E53" s="20" t="s">
        <v>353</v>
      </c>
      <c r="F53" s="1"/>
      <c r="G53" s="3"/>
      <c r="H53" s="3"/>
      <c r="I53" s="20" t="s">
        <v>370</v>
      </c>
    </row>
    <row r="54" spans="1:10">
      <c r="A54" s="20" t="s">
        <v>354</v>
      </c>
      <c r="B54" t="s">
        <v>379</v>
      </c>
      <c r="C54">
        <v>115</v>
      </c>
      <c r="E54" s="20" t="s">
        <v>355</v>
      </c>
      <c r="F54" s="1"/>
      <c r="G54" s="3"/>
      <c r="H54" s="3"/>
      <c r="I54" s="20" t="s">
        <v>371</v>
      </c>
    </row>
    <row r="55" spans="1:10">
      <c r="A55" s="20" t="s">
        <v>356</v>
      </c>
      <c r="B55" t="s">
        <v>379</v>
      </c>
      <c r="C55">
        <v>145</v>
      </c>
      <c r="E55" s="20" t="s">
        <v>357</v>
      </c>
      <c r="F55" s="1"/>
      <c r="G55" s="3"/>
      <c r="H55" s="3"/>
      <c r="I55" s="20" t="s">
        <v>372</v>
      </c>
    </row>
    <row r="56" spans="1:10">
      <c r="A56" s="20" t="s">
        <v>358</v>
      </c>
      <c r="B56" t="s">
        <v>379</v>
      </c>
      <c r="C56">
        <v>180</v>
      </c>
      <c r="E56" s="20" t="s">
        <v>359</v>
      </c>
      <c r="F56" s="1"/>
      <c r="G56" s="3"/>
      <c r="H56" s="3"/>
      <c r="I56" s="20" t="s">
        <v>372</v>
      </c>
    </row>
    <row r="57" spans="1:10">
      <c r="A57" s="20" t="s">
        <v>360</v>
      </c>
      <c r="B57" t="s">
        <v>379</v>
      </c>
      <c r="C57">
        <v>225</v>
      </c>
      <c r="E57" s="20" t="s">
        <v>361</v>
      </c>
      <c r="F57" s="1"/>
      <c r="G57" s="3"/>
      <c r="H57" s="3"/>
      <c r="I57" s="20" t="s">
        <v>373</v>
      </c>
    </row>
    <row r="58" spans="1:10">
      <c r="A58" s="20" t="s">
        <v>362</v>
      </c>
      <c r="B58" t="s">
        <v>379</v>
      </c>
      <c r="C58" s="20"/>
      <c r="D58" s="20"/>
      <c r="E58" s="20" t="s">
        <v>363</v>
      </c>
      <c r="F58" s="1"/>
      <c r="G58" s="3"/>
      <c r="H58" s="3"/>
      <c r="I58" s="20" t="s">
        <v>374</v>
      </c>
    </row>
    <row r="59" spans="1:10" ht="16.8">
      <c r="A59" s="20" t="s">
        <v>377</v>
      </c>
      <c r="B59" t="s">
        <v>288</v>
      </c>
      <c r="C59" s="26">
        <f>C45*C46*C51/365</f>
        <v>2.1917808219178081</v>
      </c>
      <c r="D59" s="26">
        <f>C59/C$60*100</f>
        <v>17.777777777777779</v>
      </c>
      <c r="E59" t="s">
        <v>410</v>
      </c>
      <c r="H59" t="s">
        <v>381</v>
      </c>
    </row>
    <row r="60" spans="1:10">
      <c r="A60" s="20" t="s">
        <v>378</v>
      </c>
      <c r="B60" t="s">
        <v>288</v>
      </c>
      <c r="C60" s="26">
        <f>C45*C46*C57/365</f>
        <v>12.328767123287671</v>
      </c>
      <c r="D60" s="26">
        <f>C60/C$60*100</f>
        <v>100</v>
      </c>
      <c r="E60" t="s">
        <v>408</v>
      </c>
      <c r="H60" t="s">
        <v>381</v>
      </c>
    </row>
    <row r="61" spans="1:10">
      <c r="A61" s="2" t="s">
        <v>320</v>
      </c>
      <c r="H61" t="s">
        <v>381</v>
      </c>
    </row>
    <row r="62" spans="1:10">
      <c r="A62" t="s">
        <v>321</v>
      </c>
      <c r="B62" t="s">
        <v>58</v>
      </c>
      <c r="C62">
        <v>5</v>
      </c>
    </row>
    <row r="63" spans="1:10" ht="28.8">
      <c r="A63" s="20" t="s">
        <v>404</v>
      </c>
      <c r="F63" s="1" t="s">
        <v>403</v>
      </c>
      <c r="G63" s="3">
        <v>45683</v>
      </c>
      <c r="I63" s="29" t="s">
        <v>382</v>
      </c>
      <c r="J63" s="29" t="s">
        <v>383</v>
      </c>
    </row>
    <row r="64" spans="1:10">
      <c r="A64" s="20" t="s">
        <v>396</v>
      </c>
      <c r="B64" t="s">
        <v>397</v>
      </c>
      <c r="C64">
        <f>280*4.184</f>
        <v>1171.52</v>
      </c>
      <c r="I64" s="20" t="s">
        <v>384</v>
      </c>
      <c r="J64" s="20" t="s">
        <v>385</v>
      </c>
    </row>
    <row r="65" spans="1:10">
      <c r="A65" s="20" t="s">
        <v>398</v>
      </c>
      <c r="B65" t="s">
        <v>397</v>
      </c>
      <c r="C65">
        <f>420*4.184</f>
        <v>1757.28</v>
      </c>
      <c r="I65" s="30" t="s">
        <v>386</v>
      </c>
      <c r="J65" s="30" t="s">
        <v>387</v>
      </c>
    </row>
    <row r="66" spans="1:10">
      <c r="A66" s="20" t="s">
        <v>399</v>
      </c>
      <c r="B66" t="s">
        <v>397</v>
      </c>
      <c r="C66">
        <f>550*4.184</f>
        <v>2301.2000000000003</v>
      </c>
      <c r="I66" s="20" t="s">
        <v>388</v>
      </c>
      <c r="J66" s="20" t="s">
        <v>389</v>
      </c>
    </row>
    <row r="67" spans="1:10">
      <c r="A67" s="20" t="s">
        <v>400</v>
      </c>
      <c r="B67" t="s">
        <v>397</v>
      </c>
      <c r="C67">
        <f>700*4.184</f>
        <v>2928.8</v>
      </c>
      <c r="I67" s="30" t="s">
        <v>390</v>
      </c>
      <c r="J67" s="30" t="s">
        <v>391</v>
      </c>
    </row>
    <row r="68" spans="1:10">
      <c r="A68" s="20" t="s">
        <v>401</v>
      </c>
      <c r="B68" t="s">
        <v>397</v>
      </c>
      <c r="C68">
        <f>850*4.184</f>
        <v>3556.4</v>
      </c>
      <c r="I68" s="20" t="s">
        <v>392</v>
      </c>
      <c r="J68" s="20" t="s">
        <v>393</v>
      </c>
    </row>
    <row r="69" spans="1:10">
      <c r="A69" s="20" t="s">
        <v>402</v>
      </c>
      <c r="B69" t="s">
        <v>397</v>
      </c>
      <c r="C69">
        <f>950*4.184</f>
        <v>3974.8</v>
      </c>
      <c r="I69" s="30" t="s">
        <v>394</v>
      </c>
      <c r="J69" s="30" t="s">
        <v>395</v>
      </c>
    </row>
    <row r="70" spans="1:10" ht="28.8">
      <c r="A70" s="20" t="s">
        <v>405</v>
      </c>
      <c r="B70" t="s">
        <v>288</v>
      </c>
      <c r="C70" s="26">
        <f>C64*C62/15/3600</f>
        <v>0.10847407407407408</v>
      </c>
      <c r="D70" s="26">
        <f>C70/C$60*100</f>
        <v>0.87984526748971204</v>
      </c>
      <c r="E70" t="s">
        <v>415</v>
      </c>
      <c r="H70" t="s">
        <v>381</v>
      </c>
      <c r="I70" s="30"/>
      <c r="J70" s="30"/>
    </row>
    <row r="71" spans="1:10" ht="28.8">
      <c r="A71" s="20" t="s">
        <v>406</v>
      </c>
      <c r="B71" t="s">
        <v>288</v>
      </c>
      <c r="C71" s="26">
        <f>C67*C62/22/3600</f>
        <v>0.1848989898989899</v>
      </c>
      <c r="D71" s="26">
        <f>C71/C$60*100</f>
        <v>1.499736251402918</v>
      </c>
      <c r="I71" s="30"/>
      <c r="J71" s="30"/>
    </row>
    <row r="72" spans="1:10">
      <c r="A72" t="s">
        <v>315</v>
      </c>
      <c r="B72" t="s">
        <v>289</v>
      </c>
      <c r="C72">
        <v>250</v>
      </c>
      <c r="F72" s="1" t="s">
        <v>317</v>
      </c>
      <c r="G72" s="3">
        <v>45683</v>
      </c>
      <c r="H72" s="3"/>
    </row>
    <row r="73" spans="1:10">
      <c r="A73" t="s">
        <v>318</v>
      </c>
      <c r="B73" t="s">
        <v>319</v>
      </c>
      <c r="C73">
        <v>25</v>
      </c>
      <c r="F73" s="1"/>
      <c r="G73" s="3"/>
      <c r="H73" s="3"/>
    </row>
    <row r="74" spans="1:10">
      <c r="A74" t="s">
        <v>322</v>
      </c>
      <c r="B74" t="s">
        <v>290</v>
      </c>
      <c r="C74">
        <f>C62*1000/(C73*1000/3600)</f>
        <v>720</v>
      </c>
    </row>
    <row r="75" spans="1:10">
      <c r="A75" t="s">
        <v>340</v>
      </c>
      <c r="B75" t="s">
        <v>319</v>
      </c>
      <c r="C75">
        <v>16</v>
      </c>
      <c r="F75" s="1" t="s">
        <v>341</v>
      </c>
      <c r="G75" s="3">
        <v>45683</v>
      </c>
      <c r="H75" s="3"/>
    </row>
    <row r="76" spans="1:10">
      <c r="A76" t="s">
        <v>342</v>
      </c>
      <c r="B76" t="s">
        <v>343</v>
      </c>
      <c r="C76">
        <v>0.1</v>
      </c>
      <c r="F76" s="1" t="s">
        <v>341</v>
      </c>
      <c r="G76" s="3">
        <v>45683</v>
      </c>
      <c r="H76" s="3"/>
    </row>
    <row r="77" spans="1:10">
      <c r="A77" t="s">
        <v>407</v>
      </c>
      <c r="B77" t="s">
        <v>288</v>
      </c>
      <c r="C77" s="26">
        <f>C76/3.6*C62</f>
        <v>0.1388888888888889</v>
      </c>
      <c r="D77" s="26">
        <f>C77/C$60*100</f>
        <v>1.1265432098765431</v>
      </c>
      <c r="F77" s="1"/>
      <c r="G77" s="3"/>
      <c r="H77" s="3"/>
    </row>
    <row r="78" spans="1:10">
      <c r="A78" t="s">
        <v>425</v>
      </c>
      <c r="B78" t="s">
        <v>288</v>
      </c>
      <c r="C78" s="26">
        <f>C72*C74/1000/3600</f>
        <v>0.05</v>
      </c>
      <c r="D78" s="26">
        <f>C78/C$60*100</f>
        <v>0.40555555555555561</v>
      </c>
    </row>
    <row r="79" spans="1:10">
      <c r="A79" s="2" t="s">
        <v>331</v>
      </c>
      <c r="H79" t="s">
        <v>381</v>
      </c>
    </row>
    <row r="80" spans="1:10">
      <c r="A80" t="s">
        <v>321</v>
      </c>
      <c r="B80" t="s">
        <v>58</v>
      </c>
      <c r="C80">
        <v>5</v>
      </c>
    </row>
    <row r="81" spans="1:8">
      <c r="A81" t="s">
        <v>333</v>
      </c>
      <c r="B81" t="s">
        <v>334</v>
      </c>
      <c r="C81">
        <v>15</v>
      </c>
      <c r="F81" s="1" t="s">
        <v>332</v>
      </c>
      <c r="G81" s="3">
        <v>45683</v>
      </c>
      <c r="H81" s="3"/>
    </row>
    <row r="82" spans="1:8">
      <c r="A82" t="s">
        <v>335</v>
      </c>
      <c r="B82" t="s">
        <v>34</v>
      </c>
      <c r="C82">
        <v>70</v>
      </c>
      <c r="F82" s="1" t="s">
        <v>337</v>
      </c>
      <c r="G82" s="3">
        <v>45683</v>
      </c>
      <c r="H82" s="3"/>
    </row>
    <row r="83" spans="1:8">
      <c r="A83" t="s">
        <v>336</v>
      </c>
      <c r="B83" t="s">
        <v>34</v>
      </c>
      <c r="C83">
        <v>20</v>
      </c>
      <c r="F83" s="1" t="s">
        <v>337</v>
      </c>
      <c r="G83" s="3">
        <v>45683</v>
      </c>
      <c r="H83" s="3"/>
    </row>
    <row r="84" spans="1:8">
      <c r="A84" t="s">
        <v>338</v>
      </c>
      <c r="B84" t="s">
        <v>334</v>
      </c>
      <c r="C84">
        <f>C81/C83*C82</f>
        <v>52.5</v>
      </c>
      <c r="F84" s="1"/>
      <c r="G84" s="3"/>
      <c r="H84" s="3"/>
    </row>
    <row r="85" spans="1:8">
      <c r="A85" t="s">
        <v>418</v>
      </c>
      <c r="B85" t="s">
        <v>419</v>
      </c>
      <c r="C85">
        <v>7.7</v>
      </c>
      <c r="F85" s="1" t="s">
        <v>420</v>
      </c>
      <c r="G85" s="3">
        <v>45683</v>
      </c>
      <c r="H85" s="3"/>
    </row>
    <row r="86" spans="1:8">
      <c r="A86" t="s">
        <v>421</v>
      </c>
      <c r="B86" t="s">
        <v>24</v>
      </c>
      <c r="C86">
        <v>8.8887999999999998</v>
      </c>
      <c r="F86" s="1" t="s">
        <v>422</v>
      </c>
      <c r="G86" s="3">
        <v>45683</v>
      </c>
      <c r="H86" s="3"/>
    </row>
    <row r="87" spans="1:8">
      <c r="A87" t="s">
        <v>339</v>
      </c>
      <c r="B87" t="s">
        <v>288</v>
      </c>
      <c r="C87" s="26">
        <f>C80*C81/100</f>
        <v>0.75</v>
      </c>
      <c r="D87" s="26">
        <f>C87/C$60*100</f>
        <v>6.0833333333333339</v>
      </c>
      <c r="E87" t="s">
        <v>412</v>
      </c>
      <c r="H87" t="s">
        <v>381</v>
      </c>
    </row>
    <row r="88" spans="1:8">
      <c r="A88" t="s">
        <v>424</v>
      </c>
      <c r="B88" t="s">
        <v>288</v>
      </c>
      <c r="C88" s="26">
        <f>C80/100*C86*C85</f>
        <v>3.4221880000000002</v>
      </c>
      <c r="D88" s="26">
        <f>C88/C$60*100</f>
        <v>27.757747111111115</v>
      </c>
      <c r="E88" t="s">
        <v>409</v>
      </c>
      <c r="H88" t="s">
        <v>381</v>
      </c>
    </row>
    <row r="89" spans="1:8">
      <c r="A89" t="s">
        <v>423</v>
      </c>
      <c r="B89" t="s">
        <v>288</v>
      </c>
      <c r="C89" s="26">
        <f>C80*C84/100</f>
        <v>2.625</v>
      </c>
      <c r="D89" s="26">
        <f>C89/C$60*100</f>
        <v>21.291666666666668</v>
      </c>
    </row>
    <row r="90" spans="1:8">
      <c r="A90" s="2" t="s">
        <v>323</v>
      </c>
      <c r="C90" s="26"/>
      <c r="D90" s="26"/>
      <c r="H90" t="s">
        <v>381</v>
      </c>
    </row>
    <row r="91" spans="1:8">
      <c r="A91" t="s">
        <v>291</v>
      </c>
      <c r="B91" t="s">
        <v>289</v>
      </c>
      <c r="C91">
        <v>7</v>
      </c>
      <c r="F91" s="31" t="s">
        <v>416</v>
      </c>
      <c r="G91" s="3">
        <v>45683</v>
      </c>
    </row>
    <row r="92" spans="1:8">
      <c r="A92" t="s">
        <v>292</v>
      </c>
      <c r="C92">
        <v>7</v>
      </c>
    </row>
    <row r="93" spans="1:8">
      <c r="A93" t="s">
        <v>324</v>
      </c>
      <c r="B93" t="s">
        <v>325</v>
      </c>
      <c r="C93">
        <v>4</v>
      </c>
    </row>
    <row r="94" spans="1:8">
      <c r="A94" t="s">
        <v>326</v>
      </c>
      <c r="B94" t="s">
        <v>288</v>
      </c>
      <c r="C94" s="26">
        <f>C91*C92*C93*3600/(1000*3600)</f>
        <v>0.19600000000000001</v>
      </c>
      <c r="D94" s="26">
        <f>C94/C$60*100</f>
        <v>1.5897777777777777</v>
      </c>
      <c r="E94" t="s">
        <v>414</v>
      </c>
      <c r="H94" t="s">
        <v>381</v>
      </c>
    </row>
    <row r="97" spans="1:8" ht="28.8">
      <c r="B97" s="20" t="s">
        <v>435</v>
      </c>
    </row>
    <row r="98" spans="1:8" ht="28.8">
      <c r="A98" s="20" t="s">
        <v>429</v>
      </c>
      <c r="B98" s="32">
        <f>D60/100</f>
        <v>1</v>
      </c>
      <c r="H98" t="s">
        <v>381</v>
      </c>
    </row>
    <row r="99" spans="1:8" ht="28.8">
      <c r="A99" s="20" t="s">
        <v>428</v>
      </c>
      <c r="B99" s="32">
        <f>D88/100</f>
        <v>0.27757747111111114</v>
      </c>
      <c r="H99" t="s">
        <v>381</v>
      </c>
    </row>
    <row r="100" spans="1:8" ht="28.8">
      <c r="A100" s="20" t="s">
        <v>430</v>
      </c>
      <c r="B100" s="32">
        <f>D59/100</f>
        <v>0.17777777777777778</v>
      </c>
      <c r="H100" t="s">
        <v>381</v>
      </c>
    </row>
    <row r="101" spans="1:8">
      <c r="A101" t="s">
        <v>431</v>
      </c>
      <c r="B101" s="32">
        <f>D43/100</f>
        <v>7.080324074074075E-2</v>
      </c>
      <c r="H101" t="s">
        <v>381</v>
      </c>
    </row>
    <row r="102" spans="1:8" ht="28.8">
      <c r="A102" s="20" t="s">
        <v>432</v>
      </c>
      <c r="B102" s="32">
        <f>D87/100</f>
        <v>6.0833333333333336E-2</v>
      </c>
      <c r="H102" t="s">
        <v>381</v>
      </c>
    </row>
    <row r="103" spans="1:8" ht="28.8">
      <c r="A103" s="20" t="s">
        <v>433</v>
      </c>
      <c r="B103" s="32">
        <f>D94/100</f>
        <v>1.5897777777777778E-2</v>
      </c>
      <c r="H103" t="s">
        <v>381</v>
      </c>
    </row>
    <row r="104" spans="1:8" ht="28.8">
      <c r="A104" s="20" t="s">
        <v>434</v>
      </c>
      <c r="B104" s="32">
        <f>D70/100</f>
        <v>8.7984526748971208E-3</v>
      </c>
    </row>
  </sheetData>
  <autoFilter ref="A1:I94">
    <filterColumn colId="3"/>
    <filterColumn colId="7"/>
  </autoFilter>
  <hyperlinks>
    <hyperlink ref="F2" r:id="rId1"/>
    <hyperlink ref="F4" r:id="rId2" display="https://de.wikipedia.org/wiki/Main-Taunus-Kreis"/>
    <hyperlink ref="F5" r:id="rId3" display="https://de.wikipedia.org/wiki/Oberharzer_Wasserregal"/>
    <hyperlink ref="F6" r:id="rId4" location="Bauwerke" display="https://de.wikipedia.org/wiki/Oberharzer_Wasserregal - Bauwerke"/>
    <hyperlink ref="F7" r:id="rId5" display="https://de.wikipedia.org/wiki/Bergwerk_Rammelsberg,_Altstadt_von_Goslar_und_Oberharzer_Wasserwirtschaft"/>
    <hyperlink ref="F8" r:id="rId6" display="https://www.dbregio-berlin-brandenburg.de/db-regio-no/aktuelles/punkt3/Baureihe-147-die-Juengste-im-Fahrzeugpark-5875582"/>
    <hyperlink ref="F9" r:id="rId7" location="Liste_der_suborbitalen_Weltraumtouristen" display="https://de.wikipedia.org/wiki/Weltraumtourismus - Liste_der_suborbitalen_Weltraumtouristen"/>
    <hyperlink ref="F10" r:id="rId8" location="Liste_der_orbitalen_Weltraumtouristen" display="https://de.wikipedia.org/wiki/Weltraumtourismus - Liste_der_orbitalen_Weltraumtouristen"/>
    <hyperlink ref="F11" r:id="rId9" location=":~:text=Die%20erste%20Stufe%20hat%20eine,Kerosin%2078.000%20kg%20des%20Kerosins." display="https://www.bernd-leitenberger.de/falcon9.shtml - :~:text=Die%20erste%20Stufe%20hat%20eine,Kerosin%2078.000%20kg%20des%20Kerosins."/>
    <hyperlink ref="F12" r:id="rId10" location=":~:text=Die%20erste%20Stufe%20hat%20eine,Kerosin%2078.000%20kg%20des%20Kerosins." display="https://www.bernd-leitenberger.de/falcon9.shtml - :~:text=Die%20erste%20Stufe%20hat%20eine,Kerosin%2078.000%20kg%20des%20Kerosins."/>
    <hyperlink ref="F13" r:id="rId11" display="https://elib.dlr.de/51462/1/Klimawirkungen_des_Luftverkehrs_DLR_0907_DE.pdf"/>
    <hyperlink ref="F14" r:id="rId12" display="https://de.wikipedia.org/wiki/Dragon_2"/>
    <hyperlink ref="F17" r:id="rId13" location=":~:text=Die%20erste%20vollautomatische%20Waschmaschine%20kam,Wascharbeit%20der%20Frau%20zu%20schaffen." display="https://www.berlin.de/projekte-mh/netzwerke/spaetlese/themen/politik-wirtschaft-und-soziales/artikel.768448.php - :~:text=Die%20erste%20vollautomatische%20Waschmaschine%20kam,Wascharbeit%20der%20Frau%20zu%20schaffen."/>
    <hyperlink ref="F18" r:id="rId14" location="Verbreitung" display="https://de.wikipedia.org/wiki/Geschirrsp%C3%BClmaschine - Verbreitung"/>
    <hyperlink ref="F19" r:id="rId15" display="https://de.wikipedia.org/wiki/W%C3%A4schetrockner"/>
    <hyperlink ref="F20" r:id="rId16" display="https://de.openfoodfacts.org/produkt/4054600880018/erdbeer-gl%C3%BCck-passiert-marmelade"/>
    <hyperlink ref="F21" r:id="rId17" display="https://de.openfoodfacts.org/produkt/4054600880018/erdbeer-gl%C3%BCck-passiert-marmelade"/>
    <hyperlink ref="F23" r:id="rId18" location=":~:text=In%20Deutschland%20lag%20der%20Emissionsfaktor,Thema%20Energiewende%20finden%20Sie%20hier." display="https://de.statista.com/statistik/daten/studie/1421117/umfrage/emissionen-strom-deutschland-und-frankreich/ - :~:text=In%20Deutschland%20lag%20der%20Emissionsfaktor,Thema%20Energiewende%20finden%20Sie%20hier."/>
    <hyperlink ref="F24" r:id="rId19" display="https://www.smwa.sachsen.de/blog/2022/08/12/was-kann-man-mit-einer-kilowattstunde-tun/"/>
    <hyperlink ref="F25" r:id="rId20" location=":~:text=das%20Video%20anzusehen.-,Schmelztemperatur,das%20Glas%20vollst%C3%A4ndig%20zu%20schmelzen." display="https://www.zukunftimglas.de/lexikon/g/glasherstellung/ - :~:text=das%20Video%20anzusehen.-,Schmelztemperatur,das%20Glas%20vollst%C3%A4ndig%20zu%20schmelzen."/>
    <hyperlink ref="F72" r:id="rId21"/>
    <hyperlink ref="F47" r:id="rId22"/>
    <hyperlink ref="F75" r:id="rId23"/>
    <hyperlink ref="F76" r:id="rId24"/>
    <hyperlink ref="F63" r:id="rId25"/>
    <hyperlink ref="F91" r:id="rId26"/>
    <hyperlink ref="F48" r:id="rId27"/>
    <hyperlink ref="F86" r:id="rId28"/>
    <hyperlink ref="F49" r:id="rId29"/>
    <hyperlink ref="F83" r:id="rId30"/>
    <hyperlink ref="E27" r:id="rId31" location="blog-article-anchor-45af48a5dd87485fbc512abe1490fdb3-1-3"/>
    <hyperlink ref="F32" r:id="rId32"/>
  </hyperlinks>
  <pageMargins left="0.7" right="0.7" top="0.78740157499999996" bottom="0.78740157499999996" header="0.3" footer="0.3"/>
  <pageSetup paperSize="9" orientation="portrait" horizontalDpi="0" verticalDpi="0" r:id="rId33"/>
  <drawing r:id="rId34"/>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12</vt:i4>
      </vt:variant>
    </vt:vector>
  </HeadingPairs>
  <TitlesOfParts>
    <vt:vector size="12" baseType="lpstr">
      <vt:lpstr>Übersicht</vt:lpstr>
      <vt:lpstr>WorldLifeParzelle</vt:lpstr>
      <vt:lpstr>WorldLifeParzelle-Primärenergie</vt:lpstr>
      <vt:lpstr>WorldLifeAtmosphäre</vt:lpstr>
      <vt:lpstr>KeelingKurve</vt:lpstr>
      <vt:lpstr>KeelingKurveSeit1800</vt:lpstr>
      <vt:lpstr>Erdzeitalter</vt:lpstr>
      <vt:lpstr>Tsunamis</vt:lpstr>
      <vt:lpstr>Junkies</vt:lpstr>
      <vt:lpstr>Verschwörungstheorien</vt:lpstr>
      <vt:lpstr>EinHauchVonNichts</vt:lpstr>
      <vt:lpstr>Prioritäten</vt:lpstr>
    </vt:vector>
  </TitlesOfParts>
  <Company>HP</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AUndE</dc:creator>
  <cp:lastModifiedBy>Eckhard Grundmann</cp:lastModifiedBy>
  <dcterms:created xsi:type="dcterms:W3CDTF">2024-11-13T13:50:39Z</dcterms:created>
  <dcterms:modified xsi:type="dcterms:W3CDTF">2025-09-20T19:32:08Z</dcterms:modified>
</cp:coreProperties>
</file>